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6.xml" ContentType="application/vnd.openxmlformats-officedocument.spreadsheetml.comments+xml"/>
  <Override PartName="/xl/comments17.xml" ContentType="application/vnd.openxmlformats-officedocument.spreadsheetml.comments+xml"/>
  <Override PartName="/xl/comments18.xml" ContentType="application/vnd.openxmlformats-officedocument.spreadsheetml.comments+xml"/>
  <Override PartName="/xl/comments19.xml" ContentType="application/vnd.openxmlformats-officedocument.spreadsheetml.comments+xml"/>
  <Override PartName="/xl/comments20.xml" ContentType="application/vnd.openxmlformats-officedocument.spreadsheetml.comments+xml"/>
  <Override PartName="/xl/comments21.xml" ContentType="application/vnd.openxmlformats-officedocument.spreadsheetml.comments+xml"/>
  <Override PartName="/xl/comments22.xml" ContentType="application/vnd.openxmlformats-officedocument.spreadsheetml.comments+xml"/>
  <Override PartName="/xl/comments23.xml" ContentType="application/vnd.openxmlformats-officedocument.spreadsheetml.comments+xml"/>
  <Override PartName="/xl/comments24.xml" ContentType="application/vnd.openxmlformats-officedocument.spreadsheetml.comments+xml"/>
  <Override PartName="/xl/comments25.xml" ContentType="application/vnd.openxmlformats-officedocument.spreadsheetml.comments+xml"/>
  <Override PartName="/xl/comments26.xml" ContentType="application/vnd.openxmlformats-officedocument.spreadsheetml.comments+xml"/>
  <Override PartName="/xl/comments27.xml" ContentType="application/vnd.openxmlformats-officedocument.spreadsheetml.comments+xml"/>
  <Override PartName="/xl/comments28.xml" ContentType="application/vnd.openxmlformats-officedocument.spreadsheetml.comments+xml"/>
  <Override PartName="/xl/comments29.xml" ContentType="application/vnd.openxmlformats-officedocument.spreadsheetml.comments+xml"/>
  <Override PartName="/xl/comments30.xml" ContentType="application/vnd.openxmlformats-officedocument.spreadsheetml.comments+xml"/>
  <Override PartName="/xl/comments31.xml" ContentType="application/vnd.openxmlformats-officedocument.spreadsheetml.comments+xml"/>
  <Override PartName="/xl/comments32.xml" ContentType="application/vnd.openxmlformats-officedocument.spreadsheetml.comments+xml"/>
  <Override PartName="/xl/comments33.xml" ContentType="application/vnd.openxmlformats-officedocument.spreadsheetml.comments+xml"/>
  <Override PartName="/xl/comments34.xml" ContentType="application/vnd.openxmlformats-officedocument.spreadsheetml.comments+xml"/>
  <Override PartName="/xl/comments35.xml" ContentType="application/vnd.openxmlformats-officedocument.spreadsheetml.comments+xml"/>
  <Override PartName="/xl/comments36.xml" ContentType="application/vnd.openxmlformats-officedocument.spreadsheetml.comments+xml"/>
  <Override PartName="/xl/comments37.xml" ContentType="application/vnd.openxmlformats-officedocument.spreadsheetml.comments+xml"/>
  <Override PartName="/xl/comments38.xml" ContentType="application/vnd.openxmlformats-officedocument.spreadsheetml.comments+xml"/>
  <Override PartName="/xl/comments39.xml" ContentType="application/vnd.openxmlformats-officedocument.spreadsheetml.comments+xml"/>
  <Override PartName="/xl/comments40.xml" ContentType="application/vnd.openxmlformats-officedocument.spreadsheetml.comments+xml"/>
  <Override PartName="/xl/comments41.xml" ContentType="application/vnd.openxmlformats-officedocument.spreadsheetml.comments+xml"/>
  <Override PartName="/xl/comments42.xml" ContentType="application/vnd.openxmlformats-officedocument.spreadsheetml.comments+xml"/>
  <Override PartName="/xl/comments43.xml" ContentType="application/vnd.openxmlformats-officedocument.spreadsheetml.comments+xml"/>
  <Override PartName="/xl/comments44.xml" ContentType="application/vnd.openxmlformats-officedocument.spreadsheetml.comments+xml"/>
  <Override PartName="/xl/comments45.xml" ContentType="application/vnd.openxmlformats-officedocument.spreadsheetml.comments+xml"/>
  <Override PartName="/xl/comments46.xml" ContentType="application/vnd.openxmlformats-officedocument.spreadsheetml.comments+xml"/>
  <Override PartName="/xl/comments47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2DB131B9-EC9F-456E-B83A-0D58307ABD9A}" xr6:coauthVersionLast="36" xr6:coauthVersionMax="36" xr10:uidLastSave="{00000000-0000-0000-0000-000000000000}"/>
  <bookViews>
    <workbookView xWindow="0" yWindow="0" windowWidth="28800" windowHeight="13425" xr2:uid="{82C91368-DE0D-4D64-985E-C948AD166491}"/>
  </bookViews>
  <sheets>
    <sheet name="Tartalom" sheetId="83" r:id="rId1"/>
    <sheet name="7.1." sheetId="2" r:id="rId2"/>
    <sheet name="7.2." sheetId="3" r:id="rId3"/>
    <sheet name="7.3." sheetId="4" r:id="rId4"/>
    <sheet name="7.4." sheetId="5" r:id="rId5"/>
    <sheet name="7.5." sheetId="6" r:id="rId6"/>
    <sheet name="7.6." sheetId="7" r:id="rId7"/>
    <sheet name="7.7." sheetId="8" r:id="rId8"/>
    <sheet name="7.8." sheetId="9" r:id="rId9"/>
    <sheet name="7.9." sheetId="10" r:id="rId10"/>
    <sheet name="7.10." sheetId="11" r:id="rId11"/>
    <sheet name="7.11." sheetId="12" r:id="rId12"/>
    <sheet name="7.12." sheetId="13" r:id="rId13"/>
    <sheet name="7.13." sheetId="14" r:id="rId14"/>
    <sheet name="7.14." sheetId="15" r:id="rId15"/>
    <sheet name="7.15." sheetId="16" r:id="rId16"/>
    <sheet name="7.16." sheetId="17" r:id="rId17"/>
    <sheet name="7.17." sheetId="18" r:id="rId18"/>
    <sheet name="7.18." sheetId="19" r:id="rId19"/>
    <sheet name="7.19." sheetId="20" r:id="rId20"/>
    <sheet name="7.20." sheetId="21" r:id="rId21"/>
    <sheet name="7.21." sheetId="22" r:id="rId22"/>
    <sheet name="7.22." sheetId="23" r:id="rId23"/>
    <sheet name="7.23." sheetId="24" r:id="rId24"/>
    <sheet name="7.24." sheetId="25" r:id="rId25"/>
    <sheet name="7.25." sheetId="26" r:id="rId26"/>
    <sheet name="7.26." sheetId="27" r:id="rId27"/>
    <sheet name="7.27." sheetId="28" r:id="rId28"/>
    <sheet name="7.28." sheetId="29" r:id="rId29"/>
    <sheet name="7.29." sheetId="30" r:id="rId30"/>
    <sheet name="7.30." sheetId="31" r:id="rId31"/>
    <sheet name="7.31." sheetId="32" r:id="rId32"/>
    <sheet name="7.32." sheetId="33" r:id="rId33"/>
    <sheet name="7.33." sheetId="34" r:id="rId34"/>
    <sheet name="7.34." sheetId="35" r:id="rId35"/>
    <sheet name="7.35." sheetId="36" r:id="rId36"/>
    <sheet name="7.36." sheetId="37" r:id="rId37"/>
    <sheet name="7.37.CD" sheetId="38" r:id="rId38"/>
    <sheet name="7.38.CD" sheetId="39" r:id="rId39"/>
    <sheet name="7.39.CD" sheetId="40" r:id="rId40"/>
    <sheet name="7.40.CD" sheetId="41" r:id="rId41"/>
    <sheet name="7.41.CD" sheetId="42" r:id="rId42"/>
    <sheet name="7.42.CD" sheetId="43" r:id="rId43"/>
    <sheet name="7.43." sheetId="44" r:id="rId44"/>
    <sheet name="7.44." sheetId="45" r:id="rId45"/>
    <sheet name="7.45." sheetId="46" r:id="rId46"/>
    <sheet name="7.46." sheetId="47" r:id="rId47"/>
    <sheet name="7.47." sheetId="48" r:id="rId48"/>
    <sheet name="7.48." sheetId="49" r:id="rId49"/>
    <sheet name="7.49." sheetId="50" r:id="rId50"/>
    <sheet name="7.50." sheetId="51" r:id="rId51"/>
    <sheet name="7.51." sheetId="52" r:id="rId52"/>
    <sheet name="7.52." sheetId="53" r:id="rId53"/>
    <sheet name="7.53." sheetId="54" r:id="rId54"/>
    <sheet name="7.54." sheetId="55" r:id="rId55"/>
    <sheet name="7.55." sheetId="56" r:id="rId56"/>
    <sheet name="7.56." sheetId="57" r:id="rId57"/>
    <sheet name="7.57." sheetId="58" r:id="rId58"/>
    <sheet name="7.58." sheetId="59" r:id="rId59"/>
    <sheet name="7.59." sheetId="60" r:id="rId60"/>
    <sheet name="7.60." sheetId="61" r:id="rId61"/>
    <sheet name="7.61." sheetId="62" r:id="rId62"/>
    <sheet name="7.62." sheetId="63" r:id="rId63"/>
    <sheet name="7.63." sheetId="64" r:id="rId64"/>
    <sheet name="7.64." sheetId="65" r:id="rId65"/>
    <sheet name="7.65." sheetId="66" r:id="rId66"/>
    <sheet name="7.66." sheetId="67" r:id="rId67"/>
    <sheet name="7.67." sheetId="68" r:id="rId68"/>
    <sheet name="7.68." sheetId="69" r:id="rId69"/>
    <sheet name="7.69." sheetId="70" r:id="rId70"/>
    <sheet name="7.70." sheetId="71" r:id="rId71"/>
    <sheet name="7.71." sheetId="72" r:id="rId72"/>
    <sheet name="7.72." sheetId="73" r:id="rId73"/>
    <sheet name="7.73." sheetId="74" r:id="rId74"/>
    <sheet name="7.74." sheetId="75" r:id="rId75"/>
    <sheet name="7.75." sheetId="76" r:id="rId76"/>
    <sheet name="7.76." sheetId="77" r:id="rId77"/>
    <sheet name="7.77." sheetId="78" r:id="rId78"/>
    <sheet name="7.78." sheetId="79" r:id="rId79"/>
    <sheet name="7.79." sheetId="80" r:id="rId80"/>
    <sheet name="7.80." sheetId="81" r:id="rId81"/>
    <sheet name="7.81." sheetId="82" r:id="rId8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79" l="1"/>
  <c r="C6" i="79"/>
  <c r="D6" i="79"/>
  <c r="E6" i="79"/>
  <c r="F6" i="79"/>
  <c r="H6" i="79"/>
  <c r="B10" i="79"/>
  <c r="C10" i="79"/>
  <c r="D10" i="79"/>
  <c r="E10" i="79"/>
  <c r="F10" i="79"/>
  <c r="H10" i="79"/>
  <c r="B14" i="79"/>
  <c r="C14" i="79"/>
  <c r="D14" i="79"/>
  <c r="E14" i="79"/>
  <c r="E19" i="79" s="1"/>
  <c r="F14" i="79"/>
  <c r="F19" i="79" s="1"/>
  <c r="H14" i="79"/>
  <c r="B18" i="79"/>
  <c r="C18" i="79"/>
  <c r="C19" i="79" s="1"/>
  <c r="D18" i="79"/>
  <c r="D19" i="79" s="1"/>
  <c r="E18" i="79"/>
  <c r="F18" i="79"/>
  <c r="H18" i="79"/>
  <c r="H19" i="79" s="1"/>
  <c r="B19" i="79"/>
  <c r="B23" i="79"/>
  <c r="C23" i="79"/>
  <c r="D23" i="79"/>
  <c r="E23" i="79"/>
  <c r="F23" i="79"/>
  <c r="H23" i="79"/>
  <c r="B27" i="79"/>
  <c r="C27" i="79"/>
  <c r="D27" i="79"/>
  <c r="E27" i="79"/>
  <c r="F27" i="79"/>
  <c r="F32" i="79" s="1"/>
  <c r="H27" i="79"/>
  <c r="B31" i="79"/>
  <c r="C31" i="79"/>
  <c r="C32" i="79" s="1"/>
  <c r="D31" i="79"/>
  <c r="D32" i="79" s="1"/>
  <c r="E31" i="79"/>
  <c r="F31" i="79"/>
  <c r="H31" i="79"/>
  <c r="H32" i="79" s="1"/>
  <c r="B32" i="79"/>
  <c r="B33" i="79" s="1"/>
  <c r="B20" i="76"/>
  <c r="C20" i="76"/>
  <c r="D20" i="76"/>
  <c r="E20" i="76"/>
  <c r="B33" i="76"/>
  <c r="C33" i="76"/>
  <c r="D33" i="76"/>
  <c r="K4" i="74"/>
  <c r="V4" i="74"/>
  <c r="Y4" i="74"/>
  <c r="AO4" i="74"/>
  <c r="K5" i="74"/>
  <c r="V5" i="74"/>
  <c r="Y5" i="74"/>
  <c r="AO5" i="74"/>
  <c r="K6" i="74"/>
  <c r="V6" i="74"/>
  <c r="Y6" i="74"/>
  <c r="AO6" i="74"/>
  <c r="K7" i="74"/>
  <c r="V7" i="74"/>
  <c r="Y7" i="74"/>
  <c r="AO7" i="74"/>
  <c r="K8" i="74"/>
  <c r="V8" i="74"/>
  <c r="Y8" i="74"/>
  <c r="AO8" i="74"/>
  <c r="K9" i="74"/>
  <c r="V9" i="74"/>
  <c r="Y9" i="74"/>
  <c r="AO9" i="74"/>
  <c r="K10" i="74"/>
  <c r="V10" i="74"/>
  <c r="Y10" i="74"/>
  <c r="AO10" i="74"/>
  <c r="K11" i="74"/>
  <c r="V11" i="74"/>
  <c r="Y11" i="74"/>
  <c r="AO11" i="74"/>
  <c r="K12" i="74"/>
  <c r="V12" i="74"/>
  <c r="Y12" i="74"/>
  <c r="AO12" i="74"/>
  <c r="K13" i="74"/>
  <c r="V13" i="74"/>
  <c r="Y13" i="74"/>
  <c r="AO13" i="74"/>
  <c r="K14" i="74"/>
  <c r="V14" i="74"/>
  <c r="Y14" i="74"/>
  <c r="AO14" i="74"/>
  <c r="K15" i="74"/>
  <c r="V15" i="74"/>
  <c r="Y15" i="74"/>
  <c r="AO15" i="74"/>
  <c r="K16" i="74"/>
  <c r="V16" i="74"/>
  <c r="Y16" i="74"/>
  <c r="AO16" i="74"/>
  <c r="K17" i="74"/>
  <c r="V17" i="74"/>
  <c r="Y17" i="74"/>
  <c r="AO17" i="74"/>
  <c r="K18" i="74"/>
  <c r="V18" i="74"/>
  <c r="Y18" i="74"/>
  <c r="AO18" i="74"/>
  <c r="K19" i="74"/>
  <c r="V19" i="74"/>
  <c r="Y19" i="74"/>
  <c r="AO19" i="74"/>
  <c r="K20" i="74"/>
  <c r="V20" i="74"/>
  <c r="Y20" i="74"/>
  <c r="AO20" i="74"/>
  <c r="K21" i="74"/>
  <c r="V21" i="74"/>
  <c r="Y21" i="74"/>
  <c r="AO21" i="74"/>
  <c r="K22" i="74"/>
  <c r="V22" i="74"/>
  <c r="Y22" i="74"/>
  <c r="AO22" i="74"/>
  <c r="K23" i="74"/>
  <c r="V23" i="74"/>
  <c r="Y23" i="74"/>
  <c r="AO23" i="74"/>
  <c r="K24" i="74"/>
  <c r="V24" i="74"/>
  <c r="Y24" i="74"/>
  <c r="AO24" i="74"/>
  <c r="K25" i="74"/>
  <c r="V25" i="74"/>
  <c r="Y25" i="74"/>
  <c r="AO25" i="74"/>
  <c r="K26" i="74"/>
  <c r="V26" i="74"/>
  <c r="Y26" i="74"/>
  <c r="AO26" i="74"/>
  <c r="K27" i="74"/>
  <c r="V27" i="74"/>
  <c r="Y27" i="74"/>
  <c r="AO27" i="74"/>
  <c r="K28" i="74"/>
  <c r="V28" i="74"/>
  <c r="Y28" i="74"/>
  <c r="AO28" i="74"/>
  <c r="K29" i="74"/>
  <c r="V29" i="74"/>
  <c r="Y29" i="74"/>
  <c r="AO29" i="74"/>
  <c r="K30" i="74"/>
  <c r="V30" i="74"/>
  <c r="Y30" i="74"/>
  <c r="AO30" i="74"/>
  <c r="K31" i="74"/>
  <c r="V31" i="74"/>
  <c r="Y31" i="74"/>
  <c r="AO31" i="74"/>
  <c r="K32" i="74"/>
  <c r="V32" i="74"/>
  <c r="Y32" i="74"/>
  <c r="AO32" i="74"/>
  <c r="K33" i="74"/>
  <c r="V33" i="74"/>
  <c r="Y33" i="74"/>
  <c r="AO33" i="74"/>
  <c r="I4" i="73"/>
  <c r="I5" i="73"/>
  <c r="I6" i="73"/>
  <c r="I7" i="73"/>
  <c r="I8" i="73"/>
  <c r="I9" i="73"/>
  <c r="I10" i="73"/>
  <c r="I11" i="73"/>
  <c r="I12" i="73"/>
  <c r="I13" i="73"/>
  <c r="I14" i="73"/>
  <c r="I15" i="73"/>
  <c r="I16" i="73"/>
  <c r="I17" i="73"/>
  <c r="I18" i="73"/>
  <c r="B19" i="73"/>
  <c r="C19" i="73"/>
  <c r="D19" i="73"/>
  <c r="E19" i="73"/>
  <c r="F19" i="73"/>
  <c r="G19" i="73"/>
  <c r="H19" i="73"/>
  <c r="I20" i="73"/>
  <c r="I21" i="73"/>
  <c r="I22" i="73"/>
  <c r="I23" i="73"/>
  <c r="I24" i="73"/>
  <c r="I25" i="73"/>
  <c r="I26" i="73"/>
  <c r="I27" i="73"/>
  <c r="I28" i="73"/>
  <c r="I29" i="73"/>
  <c r="I30" i="73"/>
  <c r="I31" i="73"/>
  <c r="B32" i="73"/>
  <c r="C32" i="73"/>
  <c r="D32" i="73"/>
  <c r="E32" i="73"/>
  <c r="F32" i="73"/>
  <c r="G32" i="73"/>
  <c r="H32" i="73"/>
  <c r="I33" i="73"/>
  <c r="F20" i="65"/>
  <c r="H20" i="65"/>
  <c r="J20" i="65"/>
  <c r="L20" i="65"/>
  <c r="F33" i="65"/>
  <c r="H33" i="65"/>
  <c r="J33" i="65"/>
  <c r="L33" i="65"/>
  <c r="B33" i="62"/>
  <c r="C33" i="62"/>
  <c r="D33" i="62"/>
  <c r="J33" i="62"/>
  <c r="K33" i="62"/>
  <c r="L33" i="62"/>
  <c r="E4" i="54"/>
  <c r="E6" i="54" s="1"/>
  <c r="E5" i="54"/>
  <c r="D6" i="54"/>
  <c r="E7" i="54"/>
  <c r="E8" i="54"/>
  <c r="E9" i="54"/>
  <c r="E10" i="54" s="1"/>
  <c r="D10" i="54"/>
  <c r="E11" i="54"/>
  <c r="E12" i="54"/>
  <c r="E13" i="54"/>
  <c r="E14" i="54" s="1"/>
  <c r="D14" i="54"/>
  <c r="E15" i="54"/>
  <c r="E16" i="54"/>
  <c r="E17" i="54"/>
  <c r="D18" i="54"/>
  <c r="E20" i="54"/>
  <c r="E21" i="54"/>
  <c r="E22" i="54"/>
  <c r="D23" i="54"/>
  <c r="E24" i="54"/>
  <c r="E25" i="54"/>
  <c r="E27" i="54" s="1"/>
  <c r="E26" i="54"/>
  <c r="D27" i="54"/>
  <c r="E28" i="54"/>
  <c r="E29" i="54"/>
  <c r="E31" i="54" s="1"/>
  <c r="E30" i="54"/>
  <c r="D31" i="54"/>
  <c r="D32" i="54" s="1"/>
  <c r="G3" i="37"/>
  <c r="G4" i="37"/>
  <c r="B5" i="37"/>
  <c r="C5" i="37"/>
  <c r="D5" i="37"/>
  <c r="E5" i="37"/>
  <c r="F5" i="37"/>
  <c r="G6" i="37"/>
  <c r="G7" i="37"/>
  <c r="G8" i="37"/>
  <c r="B9" i="37"/>
  <c r="C9" i="37"/>
  <c r="D9" i="37"/>
  <c r="E9" i="37"/>
  <c r="F9" i="37"/>
  <c r="G10" i="37"/>
  <c r="G11" i="37"/>
  <c r="G12" i="37"/>
  <c r="B13" i="37"/>
  <c r="B18" i="37" s="1"/>
  <c r="C13" i="37"/>
  <c r="D13" i="37"/>
  <c r="E13" i="37"/>
  <c r="F13" i="37"/>
  <c r="F18" i="37" s="1"/>
  <c r="G14" i="37"/>
  <c r="G15" i="37"/>
  <c r="G16" i="37"/>
  <c r="B17" i="37"/>
  <c r="C17" i="37"/>
  <c r="C18" i="37" s="1"/>
  <c r="D17" i="37"/>
  <c r="E17" i="37"/>
  <c r="E18" i="37" s="1"/>
  <c r="F17" i="37"/>
  <c r="D18" i="37"/>
  <c r="G19" i="37"/>
  <c r="G20" i="37"/>
  <c r="G21" i="37"/>
  <c r="B22" i="37"/>
  <c r="C22" i="37"/>
  <c r="D22" i="37"/>
  <c r="E22" i="37"/>
  <c r="F22" i="37"/>
  <c r="G23" i="37"/>
  <c r="G24" i="37"/>
  <c r="G25" i="37"/>
  <c r="B26" i="37"/>
  <c r="C26" i="37"/>
  <c r="D26" i="37"/>
  <c r="E26" i="37"/>
  <c r="F26" i="37"/>
  <c r="G27" i="37"/>
  <c r="G28" i="37"/>
  <c r="G29" i="37"/>
  <c r="B30" i="37"/>
  <c r="C30" i="37"/>
  <c r="C32" i="37" s="1"/>
  <c r="D30" i="37"/>
  <c r="E30" i="37"/>
  <c r="E31" i="37" s="1"/>
  <c r="F30" i="37"/>
  <c r="B31" i="37"/>
  <c r="D31" i="37"/>
  <c r="F31" i="37"/>
  <c r="B32" i="37"/>
  <c r="D32" i="37"/>
  <c r="F32" i="37"/>
  <c r="C6" i="33"/>
  <c r="D6" i="33"/>
  <c r="E6" i="33"/>
  <c r="F6" i="33"/>
  <c r="G6" i="33"/>
  <c r="H6" i="33"/>
  <c r="I6" i="33"/>
  <c r="C10" i="33"/>
  <c r="D10" i="33"/>
  <c r="E10" i="33"/>
  <c r="F10" i="33"/>
  <c r="G10" i="33"/>
  <c r="H10" i="33"/>
  <c r="C14" i="33"/>
  <c r="D14" i="33"/>
  <c r="D19" i="33" s="1"/>
  <c r="E14" i="33"/>
  <c r="F14" i="33"/>
  <c r="G14" i="33"/>
  <c r="C18" i="33"/>
  <c r="C19" i="33" s="1"/>
  <c r="D18" i="33"/>
  <c r="E18" i="33"/>
  <c r="F18" i="33"/>
  <c r="G18" i="33"/>
  <c r="G19" i="33" s="1"/>
  <c r="E19" i="33"/>
  <c r="F19" i="33"/>
  <c r="C23" i="33"/>
  <c r="D23" i="33"/>
  <c r="E23" i="33"/>
  <c r="F23" i="33"/>
  <c r="G23" i="33"/>
  <c r="C27" i="33"/>
  <c r="D27" i="33"/>
  <c r="E27" i="33"/>
  <c r="F27" i="33"/>
  <c r="G27" i="33"/>
  <c r="C31" i="33"/>
  <c r="C32" i="33" s="1"/>
  <c r="D31" i="33"/>
  <c r="E31" i="33"/>
  <c r="F31" i="33"/>
  <c r="G31" i="33"/>
  <c r="G32" i="33" s="1"/>
  <c r="F32" i="33"/>
  <c r="D3" i="30"/>
  <c r="D4" i="30"/>
  <c r="D5" i="30"/>
  <c r="D6" i="30"/>
  <c r="D7" i="30"/>
  <c r="D8" i="30"/>
  <c r="D9" i="30"/>
  <c r="D10" i="30"/>
  <c r="D11" i="30"/>
  <c r="D12" i="30"/>
  <c r="D13" i="30"/>
  <c r="D14" i="30"/>
  <c r="D15" i="30"/>
  <c r="D16" i="30"/>
  <c r="D17" i="30"/>
  <c r="D18" i="30"/>
  <c r="D19" i="30"/>
  <c r="D20" i="30"/>
  <c r="D21" i="30"/>
  <c r="D22" i="30"/>
  <c r="D23" i="30"/>
  <c r="D24" i="30"/>
  <c r="D25" i="30"/>
  <c r="D26" i="30"/>
  <c r="D27" i="30"/>
  <c r="D28" i="30"/>
  <c r="D29" i="30"/>
  <c r="D30" i="30"/>
  <c r="D31" i="30"/>
  <c r="D32" i="30"/>
  <c r="D33" i="30"/>
  <c r="E3" i="26"/>
  <c r="E4" i="26"/>
  <c r="E5" i="26"/>
  <c r="E6" i="26"/>
  <c r="E7" i="26"/>
  <c r="E8" i="26"/>
  <c r="E9" i="26"/>
  <c r="E10" i="26"/>
  <c r="E11" i="26"/>
  <c r="E12" i="26"/>
  <c r="E13" i="26"/>
  <c r="E14" i="26"/>
  <c r="E15" i="26"/>
  <c r="E16" i="26"/>
  <c r="E17" i="26"/>
  <c r="E18" i="26"/>
  <c r="E19" i="26"/>
  <c r="E20" i="26"/>
  <c r="E21" i="26"/>
  <c r="E22" i="26"/>
  <c r="E23" i="26"/>
  <c r="E24" i="26"/>
  <c r="E25" i="26"/>
  <c r="E26" i="26"/>
  <c r="E27" i="26"/>
  <c r="E28" i="26"/>
  <c r="E29" i="26"/>
  <c r="E30" i="26"/>
  <c r="E31" i="26"/>
  <c r="E32" i="26"/>
  <c r="B18" i="21"/>
  <c r="C18" i="21"/>
  <c r="D18" i="21"/>
  <c r="E18" i="21"/>
  <c r="B31" i="21"/>
  <c r="C31" i="21"/>
  <c r="D31" i="21"/>
  <c r="E31" i="21"/>
  <c r="B18" i="20"/>
  <c r="C18" i="20"/>
  <c r="D18" i="20"/>
  <c r="E18" i="20"/>
  <c r="F18" i="20"/>
  <c r="G18" i="20"/>
  <c r="H18" i="20"/>
  <c r="B31" i="20"/>
  <c r="C31" i="20"/>
  <c r="D31" i="20"/>
  <c r="E31" i="20"/>
  <c r="F31" i="20"/>
  <c r="G31" i="20"/>
  <c r="H31" i="20"/>
  <c r="B6" i="9"/>
  <c r="B10" i="9"/>
  <c r="B14" i="9"/>
  <c r="B18" i="9"/>
  <c r="B19" i="9"/>
  <c r="B23" i="9"/>
  <c r="B27" i="9"/>
  <c r="B31" i="9"/>
  <c r="B32" i="9"/>
  <c r="B32" i="4"/>
  <c r="C32" i="4"/>
  <c r="D32" i="4"/>
  <c r="E32" i="4"/>
  <c r="C33" i="79" l="1"/>
  <c r="H33" i="79"/>
  <c r="E32" i="79"/>
  <c r="E33" i="79" s="1"/>
  <c r="F33" i="79"/>
  <c r="I19" i="73"/>
  <c r="I32" i="73"/>
  <c r="D19" i="54"/>
  <c r="E18" i="54"/>
  <c r="D33" i="54"/>
  <c r="E23" i="54"/>
  <c r="E32" i="54" s="1"/>
  <c r="G22" i="37"/>
  <c r="G9" i="37"/>
  <c r="G26" i="37"/>
  <c r="G18" i="37"/>
  <c r="E32" i="37"/>
  <c r="C31" i="37"/>
  <c r="G31" i="37" s="1"/>
  <c r="G17" i="37"/>
  <c r="G13" i="37"/>
  <c r="G30" i="37"/>
  <c r="G32" i="37"/>
  <c r="G34" i="37" s="1"/>
  <c r="G5" i="37"/>
  <c r="F33" i="33"/>
  <c r="D32" i="33"/>
  <c r="E32" i="33"/>
  <c r="E33" i="33" s="1"/>
  <c r="D33" i="33"/>
  <c r="G33" i="33"/>
  <c r="C33" i="33"/>
  <c r="D33" i="79"/>
  <c r="E19" i="54"/>
  <c r="E33" i="5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BB792D54-2313-47E7-BAD5-0DFEC055C063}">
      <text>
        <r>
          <rPr>
            <sz val="8"/>
            <color indexed="81"/>
            <rFont val="Tahoma"/>
            <family val="2"/>
            <charset val="238"/>
          </rPr>
          <t>A 2012. január 1-jei közigazgatási beosztás szerint.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61FE71B0-DBF2-44AB-92F1-E2EE223C44A5}">
      <text>
        <r>
          <rPr>
            <sz val="8"/>
            <color indexed="81"/>
            <rFont val="Tahoma"/>
            <family val="2"/>
            <charset val="238"/>
          </rPr>
          <t>Forrás: Emberi Erőforrások Minisztériuma</t>
        </r>
      </text>
    </comment>
    <comment ref="E2" authorId="0" shapeId="0" xr:uid="{FF1E34C7-191B-4CB9-A93D-7796A19AA757}">
      <text>
        <r>
          <rPr>
            <sz val="8"/>
            <color indexed="81"/>
            <rFont val="Tahoma"/>
            <family val="2"/>
            <charset val="238"/>
          </rPr>
          <t>A szabadtéri színházak adatai nélkül.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051896CF-C0A6-43DE-9551-446A7A7276B9}">
      <text>
        <r>
          <rPr>
            <sz val="8"/>
            <color indexed="81"/>
            <rFont val="Tahoma"/>
            <family val="2"/>
            <charset val="238"/>
          </rPr>
          <t>Forrás: Belügyminisztérium, Legfőbb Ügyészség.</t>
        </r>
      </text>
    </comment>
    <comment ref="A33" authorId="0" shapeId="0" xr:uid="{4998987D-1DAC-4D00-86D0-22AA7D4D185B}">
      <text>
        <r>
          <rPr>
            <sz val="8"/>
            <color indexed="81"/>
            <rFont val="Tahoma"/>
            <family val="2"/>
            <charset val="238"/>
          </rPr>
          <t xml:space="preserve">A bűncselekmények esetében a külföldön és az ismeretlen helyen elkövetett bűncselekményekkel, a bűnelkövetők esetében a külföldi és az ismeretlen lakóhelyű bűnelkövetőkkel együtt. 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16E9951A-6A70-4FDB-9DD5-806AF2905509}">
      <text>
        <r>
          <rPr>
            <sz val="8"/>
            <color indexed="81"/>
            <rFont val="Tahoma"/>
            <family val="2"/>
            <charset val="238"/>
          </rPr>
          <t>A táblázat A bruttó hazai termék (GDP) területi megoszlása 2010-ben (előzetes adatok) c. kiadványban megjelent adatokat tartalmazza.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D2" authorId="0" shapeId="0" xr:uid="{857A3BEC-E391-4AE2-BD42-0202010B9542}">
      <text>
        <r>
          <rPr>
            <sz val="8"/>
            <color indexed="81"/>
            <rFont val="Tahoma"/>
            <family val="2"/>
            <charset val="238"/>
          </rPr>
          <t>Egyéni vállalkozói nyilvántartásban szereplő egyéni vállalkozók.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E54A97A3-E07D-4EFE-A2F4-64E8FB18FB6F}">
      <text>
        <r>
          <rPr>
            <sz val="8"/>
            <color indexed="81"/>
            <rFont val="Arial"/>
            <family val="2"/>
            <charset val="238"/>
          </rPr>
          <t>A 10% alatti részesedésű és a külföldön tevékenységet végző, passzív pénzközvetítői funkciót betöltő vállalkozások nélkül.</t>
        </r>
      </text>
    </comment>
    <comment ref="A33" authorId="0" shapeId="0" xr:uid="{CD55630E-2510-4CF4-B604-CFEBC049C14E}">
      <text>
        <r>
          <rPr>
            <sz val="8"/>
            <color indexed="81"/>
            <rFont val="Tahoma"/>
            <family val="2"/>
            <charset val="238"/>
          </rPr>
          <t>Külföldiek ingatlanvásárlásai, nonprofit intézményekbe történő tőkebefektetések.</t>
        </r>
      </text>
    </comment>
  </commentList>
</comments>
</file>

<file path=xl/comments1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ADBDEFB5-6AA8-412F-AA07-F9815ADD8C01}">
      <text>
        <r>
          <rPr>
            <sz val="8"/>
            <color indexed="81"/>
            <rFont val="Arial"/>
            <family val="2"/>
            <charset val="238"/>
          </rPr>
          <t>A beruházók székhelye szerinti bontás alapján.</t>
        </r>
      </text>
    </comment>
  </commentList>
</comments>
</file>

<file path=xl/comments1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G2" authorId="0" shapeId="0" xr:uid="{B92B123B-C87E-4EBD-9219-304A929C2BAF}">
      <text>
        <r>
          <rPr>
            <sz val="8"/>
            <color indexed="81"/>
            <rFont val="Tahoma"/>
            <family val="2"/>
            <charset val="238"/>
          </rPr>
          <t>Nádassal és halastóval együtt.</t>
        </r>
      </text>
    </comment>
  </commentList>
</comments>
</file>

<file path=xl/comments1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10810A9D-668B-4739-865B-2CDB74A13CE0}">
      <text>
        <r>
          <rPr>
            <sz val="8"/>
            <color indexed="81"/>
            <rFont val="Arial"/>
            <family val="2"/>
            <charset val="238"/>
          </rPr>
          <t>A legalább 5 főt foglalkoztató vállalkozások adatai, a Tevékenységek egységes ágazati osztályozási rendszere '08 (TEÁOR '08) szerint.</t>
        </r>
      </text>
    </comment>
  </commentList>
</comments>
</file>

<file path=xl/comments1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8FA5EB25-4B71-4943-B583-4EDDE2D1AEAD}">
      <text>
        <r>
          <rPr>
            <sz val="8"/>
            <color indexed="81"/>
            <rFont val="Arial"/>
            <family val="2"/>
            <charset val="238"/>
          </rPr>
          <t>A legalább 5 főt foglalkoztató vállalkozások adatai.</t>
        </r>
      </text>
    </comment>
  </commentList>
</comments>
</file>

<file path=xl/comments1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7987EAC9-1799-4DDF-ABB9-64FD67D84494}">
      <text>
        <r>
          <rPr>
            <sz val="8"/>
            <color indexed="81"/>
            <rFont val="Tahoma"/>
            <family val="2"/>
            <charset val="238"/>
          </rPr>
          <t>A kapacitásadatok július 31-i állapotra vonatkoznak.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H2" authorId="0" shapeId="0" xr:uid="{A83543F8-DF0C-4240-A06D-00F1C9612C31}">
      <text>
        <r>
          <rPr>
            <sz val="8"/>
            <color indexed="81"/>
            <rFont val="Tahoma"/>
            <family val="2"/>
            <charset val="238"/>
          </rPr>
          <t>Ezer élveszülöttre jutó egy éven aluli meghalt.</t>
        </r>
      </text>
    </comment>
  </commentList>
</comments>
</file>

<file path=xl/comments2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D2" authorId="0" shapeId="0" xr:uid="{5C862D83-9647-41E9-8CF6-C843FE0AEC0B}">
      <text>
        <r>
          <rPr>
            <sz val="8"/>
            <color indexed="81"/>
            <rFont val="Tahoma"/>
            <family val="2"/>
            <charset val="238"/>
          </rPr>
          <t>Különböző alkoholtartalmú és alkoholmentes italok palackban vagy pohárban történő árusítása étel felszolgálása nélkül.</t>
        </r>
      </text>
    </comment>
  </commentList>
</comments>
</file>

<file path=xl/comments2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1964AAC0-1525-4EE6-B386-B0C0B36CE830}">
      <text>
        <r>
          <rPr>
            <sz val="8"/>
            <color indexed="81"/>
            <rFont val="Tahoma"/>
            <family val="2"/>
            <charset val="238"/>
          </rPr>
          <t>Forrás: Közigazgatási és Elektronikus Közszolgáltatások Központi Hivatala (KEKKH)</t>
        </r>
      </text>
    </comment>
    <comment ref="G2" authorId="0" shapeId="0" xr:uid="{A9C1C05D-11B8-43CD-9346-C0CED2900A88}">
      <text>
        <r>
          <rPr>
            <sz val="8"/>
            <color indexed="81"/>
            <rFont val="Tahoma"/>
            <family val="2"/>
            <charset val="238"/>
          </rPr>
          <t>Különleges célú gépjárművekkel együtt.</t>
        </r>
      </text>
    </comment>
  </commentList>
</comments>
</file>

<file path=xl/comments2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D97A353C-AC97-49D2-AFCD-6AD83ADE7D93}">
      <text>
        <r>
          <rPr>
            <sz val="8"/>
            <color indexed="81"/>
            <rFont val="Tahoma"/>
            <family val="2"/>
            <charset val="238"/>
          </rPr>
          <t>TEÁOR'08 szerint, a felmérés az EU ajánlása alapján csak a C, D, E, F, G, H, I, J, L, M és N nemzetgazdasági ágakban működő több mint 10 főt foglalkoztató vállalkozásokra terjed ki.</t>
        </r>
      </text>
    </comment>
  </commentList>
</comments>
</file>

<file path=xl/comments2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1DAF2A02-3BE3-4DBD-8ABA-740BAD3929EE}">
      <text>
        <r>
          <rPr>
            <sz val="8"/>
            <color indexed="81"/>
            <rFont val="Tahoma"/>
            <family val="2"/>
            <charset val="238"/>
          </rPr>
          <t>A 2012. január 1-jei közigazgatási beosztás szerint.</t>
        </r>
      </text>
    </comment>
  </commentList>
</comments>
</file>

<file path=xl/comments2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C9C70D5F-9161-467E-9024-BA65284D2FB8}">
      <text>
        <r>
          <rPr>
            <sz val="8"/>
            <color indexed="81"/>
            <rFont val="Tahoma"/>
            <family val="2"/>
            <charset val="238"/>
          </rPr>
          <t xml:space="preserve">A 2012. január 1-jei közigazgatási beosztás szerint. 
</t>
        </r>
      </text>
    </comment>
  </commentList>
</comments>
</file>

<file path=xl/comments2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2A6D5E31-AF2E-444A-A92E-DE6354B89BEC}">
      <text>
        <r>
          <rPr>
            <sz val="8"/>
            <color indexed="81"/>
            <rFont val="Tahoma"/>
            <family val="2"/>
            <charset val="238"/>
          </rPr>
          <t>A 2012. január 1-jei közigazgatási beosztás szerint.</t>
        </r>
      </text>
    </comment>
  </commentList>
</comments>
</file>

<file path=xl/comments2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9C1A23C8-0C9C-4504-8B0F-055FC42C63FD}">
      <text>
        <r>
          <rPr>
            <sz val="8"/>
            <color indexed="81"/>
            <rFont val="Tahoma"/>
            <family val="2"/>
            <charset val="238"/>
          </rPr>
          <t>A 2012. január 1-jei közigazgatási beosztás szerint.</t>
        </r>
      </text>
    </comment>
  </commentList>
</comments>
</file>

<file path=xl/comments2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E8E66DC9-ECB0-41BB-9219-27E50BAD0439}">
      <text>
        <r>
          <rPr>
            <sz val="8"/>
            <color indexed="81"/>
            <rFont val="Tahoma"/>
            <family val="2"/>
            <charset val="238"/>
          </rPr>
          <t>A</t>
        </r>
        <r>
          <rPr>
            <sz val="8"/>
            <color indexed="81"/>
            <rFont val="Tahoma"/>
            <family val="2"/>
            <charset val="238"/>
          </rPr>
          <t xml:space="preserve"> 2012</t>
        </r>
        <r>
          <rPr>
            <sz val="8"/>
            <color indexed="81"/>
            <rFont val="Tahoma"/>
            <family val="2"/>
            <charset val="238"/>
          </rPr>
          <t xml:space="preserve">. január 1-jei közigazgatási beosztás szerint.
</t>
        </r>
      </text>
    </comment>
  </commentList>
</comments>
</file>

<file path=xl/comments2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D74B31CF-B489-4430-BEE4-D37696B4C04A}">
      <text>
        <r>
          <rPr>
            <sz val="8"/>
            <color indexed="81"/>
            <rFont val="Tahoma"/>
            <family val="2"/>
            <charset val="238"/>
          </rPr>
          <t>A 9 éves és idősebb népesség körében.</t>
        </r>
      </text>
    </comment>
    <comment ref="A2" authorId="0" shapeId="0" xr:uid="{A4201304-B45B-4A37-9232-FF6BE9FF2B69}">
      <text>
        <r>
          <rPr>
            <sz val="8"/>
            <color indexed="81"/>
            <rFont val="Tahoma"/>
            <family val="2"/>
            <charset val="238"/>
          </rPr>
          <t>Az öngyilkosságok területi csoportosítása az utolsó tényleges lakóhely szerint történt.</t>
        </r>
      </text>
    </comment>
  </commentList>
</comments>
</file>

<file path=xl/comments2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0C67B1B0-08C0-41F3-8AB7-A663FFDF7586}">
      <text>
        <r>
          <rPr>
            <sz val="8"/>
            <color indexed="81"/>
            <rFont val="Tahoma"/>
            <family val="2"/>
            <charset val="238"/>
          </rPr>
          <t xml:space="preserve">Forrás: A gázszolgáltató vállalatok adatai. 
</t>
        </r>
      </text>
    </comment>
    <comment ref="H4" authorId="0" shapeId="0" xr:uid="{BDD85D23-EE8C-4ECB-BD37-6D28FEAF97BF}">
      <text>
        <r>
          <rPr>
            <sz val="8"/>
            <color indexed="81"/>
            <rFont val="Tahoma"/>
            <family val="2"/>
            <charset val="238"/>
          </rPr>
          <t>Állami (önkormányzati) költségvetés terhére gazdálkodó hatóságoknál, intézményeknél, továbbá a társadalmi szervek, egyesületek és szövetkezetek érdekképviseleteinél.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9BFBDA5E-AFF0-450F-9400-FB3D365FF6A1}">
      <text>
        <r>
          <rPr>
            <sz val="8"/>
            <color indexed="81"/>
            <rFont val="Tahoma"/>
            <family val="2"/>
            <charset val="238"/>
          </rPr>
          <t>Forrás: lakossági munkaerő-felmérés, KSH.</t>
        </r>
      </text>
    </comment>
  </commentList>
</comments>
</file>

<file path=xl/comments3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380C4AED-6D47-4521-A8AA-9FE16A863D1C}">
      <text>
        <r>
          <rPr>
            <sz val="8"/>
            <color indexed="81"/>
            <rFont val="Tahoma"/>
            <family val="2"/>
            <charset val="238"/>
          </rPr>
          <t>Engedélyezett kórházi ágyak.</t>
        </r>
        <r>
          <rPr>
            <sz val="8"/>
            <color indexed="81"/>
            <rFont val="Tahoma"/>
            <family val="2"/>
            <charset val="238"/>
          </rPr>
          <t xml:space="preserve">
A jelenlegi Közigazgatási és Igazságügyi Minisztériumhoz tartozó kórházak adatai  nélkül.
Forrás: Országos Egészségbiztosítási Pénztár.</t>
        </r>
      </text>
    </comment>
  </commentList>
</comments>
</file>

<file path=xl/comments3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94689D40-1CE8-4402-A881-3ED1F29613A4}">
      <text>
        <r>
          <rPr>
            <sz val="8"/>
            <color indexed="81"/>
            <rFont val="Tahoma"/>
            <family val="2"/>
            <charset val="238"/>
          </rPr>
          <t>Forrás: Országos Korányi Tbc és Pulmonológiai Intézet,
Gyógyszerészeti és Egészségügyi Minőség- és Szervezetfejlesztési Intézet – (GYEMSZI).</t>
        </r>
      </text>
    </comment>
    <comment ref="C3" authorId="0" shapeId="0" xr:uid="{84586240-BAB5-4F8C-BC6D-8C437F8B0B8B}">
      <text>
        <r>
          <rPr>
            <sz val="8"/>
            <color indexed="81"/>
            <rFont val="Tahoma"/>
            <family val="2"/>
            <charset val="238"/>
          </rPr>
          <t>A pszichiátriai és addiktológiai gondozók együttes adatai.</t>
        </r>
      </text>
    </comment>
  </commentList>
</comments>
</file>

<file path=xl/comments3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E11DFB75-73A1-4995-B50B-B441D8CD77BA}">
      <text>
        <r>
          <rPr>
            <sz val="8"/>
            <color indexed="81"/>
            <rFont val="Tahoma"/>
            <family val="2"/>
            <charset val="238"/>
          </rPr>
          <t>Forrás: Országos Korányi Tbc- és Pulmonológiai Intézet.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3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3AB7424E-2182-4BDA-A56C-F6E459DAC502}">
      <text>
        <r>
          <rPr>
            <sz val="8"/>
            <color indexed="81"/>
            <rFont val="Tahoma"/>
            <family val="2"/>
            <charset val="238"/>
          </rPr>
          <t>Nem tartalmazza az egyéb működő mentőszolgálatok adatait.
Forrás: Országos Mentőszolgálat.</t>
        </r>
      </text>
    </comment>
    <comment ref="C2" authorId="0" shapeId="0" xr:uid="{47BC04F4-834A-4889-B68D-EE1B33CED878}">
      <text>
        <r>
          <rPr>
            <b/>
            <sz val="8"/>
            <color indexed="81"/>
            <rFont val="Arial"/>
            <family val="2"/>
            <charset val="238"/>
          </rPr>
          <t xml:space="preserve"> </t>
        </r>
        <r>
          <rPr>
            <sz val="8"/>
            <color indexed="81"/>
            <rFont val="Arial"/>
            <family val="2"/>
            <charset val="238"/>
          </rPr>
          <t>Csak a futó gépkocsik.</t>
        </r>
      </text>
    </comment>
  </commentList>
</comments>
</file>

<file path=xl/comments3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0139C00A-4354-498E-857D-7FD8C04C9A4F}">
      <text>
        <r>
          <rPr>
            <sz val="8"/>
            <color indexed="81"/>
            <rFont val="Arial"/>
            <family val="2"/>
            <charset val="238"/>
          </rPr>
          <t xml:space="preserve">Forrás: Országos Nyugdíjbiztosítási Főigazgatóság.
</t>
        </r>
      </text>
    </comment>
    <comment ref="B2" authorId="0" shapeId="0" xr:uid="{139B67F6-5E95-4DCC-A881-10AB4BB49864}">
      <text>
        <r>
          <rPr>
            <sz val="8"/>
            <color indexed="81"/>
            <rFont val="Arial"/>
            <family val="2"/>
            <charset val="238"/>
          </rPr>
          <t xml:space="preserve">2011. évi decemberi adatok.
</t>
        </r>
      </text>
    </comment>
    <comment ref="D3" authorId="0" shapeId="0" xr:uid="{62070541-4911-40B9-88C7-FCE3376B0C4B}">
      <text>
        <r>
          <rPr>
            <sz val="9"/>
            <color indexed="81"/>
            <rFont val="Tahoma"/>
            <family val="2"/>
            <charset val="238"/>
          </rPr>
          <t xml:space="preserve">Tartalmazza a szolgálati idő megállapításra és a saját jogú nyugdíjasként végzett keresőtevékenység alapján járó nyugdíjnövelésre vonatkozó határozatokat is.
</t>
        </r>
      </text>
    </comment>
    <comment ref="B5" authorId="0" shapeId="0" xr:uid="{0EE163AC-0F14-450B-85D9-D29B47989977}">
      <text>
        <r>
          <rPr>
            <sz val="9"/>
            <color indexed="81"/>
            <rFont val="Tahoma"/>
            <family val="2"/>
            <charset val="238"/>
          </rPr>
          <t xml:space="preserve">A népesség 2012. január 1-jei számának figyelembevételével.
 </t>
        </r>
      </text>
    </comment>
    <comment ref="C5" authorId="0" shapeId="0" xr:uid="{1F8D3585-3576-4319-8F0C-02A62BA65BC5}">
      <text>
        <r>
          <rPr>
            <sz val="8"/>
            <color indexed="81"/>
            <rFont val="Arial"/>
            <family val="2"/>
            <charset val="238"/>
          </rPr>
          <t>2011. decemberi teljes ellátás.</t>
        </r>
      </text>
    </comment>
  </commentList>
</comments>
</file>

<file path=xl/comments3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D2" authorId="0" shapeId="0" xr:uid="{138DC5E7-BE4A-4D38-9FD8-16D4A8AC1E63}">
      <text>
        <r>
          <rPr>
            <sz val="8"/>
            <color indexed="81"/>
            <rFont val="Arial"/>
            <family val="2"/>
            <charset val="238"/>
          </rPr>
          <t>Ideiglenesen beutaltak nélkül.</t>
        </r>
      </text>
    </comment>
  </commentList>
</comments>
</file>

<file path=xl/comments3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D2" authorId="0" shapeId="0" xr:uid="{AEA1464F-A598-4860-A408-59616B60B5D9}">
      <text>
        <r>
          <rPr>
            <sz val="8"/>
            <color indexed="81"/>
            <rFont val="Arial"/>
            <family val="2"/>
            <charset val="238"/>
          </rPr>
          <t>Hajléktalanok ellátása nélkül.</t>
        </r>
      </text>
    </comment>
  </commentList>
</comments>
</file>

<file path=xl/comments3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FF268DD1-3B12-48D1-B3CC-D6EA87F16F8F}">
      <text>
        <r>
          <rPr>
            <sz val="8"/>
            <color indexed="81"/>
            <rFont val="Tahoma"/>
            <family val="2"/>
            <charset val="238"/>
          </rPr>
          <t xml:space="preserve">Forrás: Belügyminisztérium, Legfőbb Ügyészség. 
</t>
        </r>
      </text>
    </comment>
    <comment ref="A33" authorId="0" shapeId="0" xr:uid="{96AB3BC6-8434-4E12-A8F9-4A9FBBD1DE94}">
      <text>
        <r>
          <rPr>
            <sz val="8"/>
            <color indexed="81"/>
            <rFont val="Tahoma"/>
            <family val="2"/>
            <charset val="238"/>
          </rPr>
          <t xml:space="preserve">A bűncselekmények esetében a külföldön és az ismeretlen helyen elkövetett bűncselekmények nélkül. A bűnelkövetők esetében a külföldi és az ismeretlen lakóhelyű bűnelkövetők nélkül.  
</t>
        </r>
      </text>
    </comment>
  </commentList>
</comments>
</file>

<file path=xl/comments3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52BDE6DE-6E89-49F8-BEE9-9C39F7073328}">
      <text>
        <r>
          <rPr>
            <sz val="8"/>
            <color indexed="81"/>
            <rFont val="Tahoma"/>
            <family val="2"/>
            <charset val="238"/>
          </rPr>
          <t xml:space="preserve">A táblázat az önálló jogi személyként bejegyzett szervezeteket tartamazza, a 2011 végéig bejelentett alapítások és megszűnések  figyelembevételével. 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C2" authorId="0" shapeId="0" xr:uid="{32892A43-5733-4289-B8BA-390DB0FEACFA}">
      <text>
        <r>
          <rPr>
            <sz val="8"/>
            <color indexed="81"/>
            <rFont val="Tahoma"/>
            <family val="2"/>
            <charset val="238"/>
          </rPr>
          <t xml:space="preserve">Társas nonprofit szervezetek: egyesületek, egyesülések, szövetségek, szakmai, munkaadói és munkavállalói érdekképviseletek, köztestületek, nonprofit gazdasági társaságok, nonprofit intézmények. 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3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5362CB01-AE54-4001-9FDF-6FDB9C8CE818}">
      <text>
        <r>
          <rPr>
            <sz val="8"/>
            <color indexed="81"/>
            <rFont val="Tahoma"/>
            <family val="2"/>
            <charset val="238"/>
          </rPr>
          <t>A mezőgazdasági összeírás eszmei időpontja 2000-ben március 31., 2010-ben június 1. volt.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0548034D-BD35-4099-9240-17F96E589C6B}">
      <text>
        <r>
          <rPr>
            <sz val="8"/>
            <color indexed="8"/>
            <rFont val="Tahoma"/>
            <family val="2"/>
            <charset val="238"/>
          </rPr>
          <t>A legalább 5 főt foglalkoztató vállalkozások, létszámhatártól függetlenül a költségvetési szervek és a kijelölt nonprofit szervezetek. Forrás: évközi intézményi munkaügyi adatgyűjtési rendszer.</t>
        </r>
      </text>
    </comment>
  </commentList>
</comments>
</file>

<file path=xl/comments4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A9E4510A-586E-49AB-870B-7FABF48422A3}">
      <text>
        <r>
          <rPr>
            <sz val="8"/>
            <color indexed="81"/>
            <rFont val="Tahoma"/>
            <family val="2"/>
            <charset val="238"/>
          </rPr>
          <t>Az Ipar víz- és hulladékgazdálkodás nélkül, legalább 5 főt foglalkoztató vállalkozások székhely szerinti adatai.  Forrás: Az évközi intézményi munkaügyi adatgyűjtési rendszer.</t>
        </r>
      </text>
    </comment>
  </commentList>
</comments>
</file>

<file path=xl/comments4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F943132B-3E2D-4249-A2AD-BD5AFA5F6FE1}">
      <text>
        <r>
          <rPr>
            <sz val="8"/>
            <color indexed="81"/>
            <rFont val="Tahoma"/>
            <family val="2"/>
            <charset val="238"/>
          </rPr>
          <t>Gépjármű-, járműalkatrész nagykereskedelmi raktár nélkül.</t>
        </r>
      </text>
    </comment>
  </commentList>
</comments>
</file>

<file path=xl/comments4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D2" authorId="0" shapeId="0" xr:uid="{D0B78999-9345-4469-BF37-50E4BB391BAE}">
      <text>
        <r>
          <rPr>
            <sz val="8"/>
            <color indexed="81"/>
            <rFont val="Tahoma"/>
            <family val="2"/>
            <charset val="238"/>
          </rPr>
          <t>Italüzleti vendéglátás:
palackozott és kimért szeszes és szeszmentes italok kiszolgálása, valamint nem a helyszínen készített ételek értékesítése. 
Zenés, táncos szórakoztató vendéglátás: 
jogszabályban meghatározott zenés táncos rendezvények lebonyolítására alkalmas, palackozott és kimért szeszes és szeszmentes italokat, valamint ételt értékesítő vendéglátó üzlet, ahol a részvétel feltétele jellemzően belépőjegy megváltásához kötött.</t>
        </r>
      </text>
    </comment>
  </commentList>
</comments>
</file>

<file path=xl/comments4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8035ACF4-8993-4A3C-B3E6-9F0B78FE2ED0}">
      <text>
        <r>
          <rPr>
            <sz val="8"/>
            <color indexed="81"/>
            <rFont val="Tahoma"/>
            <family val="2"/>
            <charset val="238"/>
          </rPr>
          <t xml:space="preserve">Forrás: Magyar Közút Kht.
</t>
        </r>
      </text>
    </comment>
  </commentList>
</comments>
</file>

<file path=xl/comments4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78DB782C-6EF1-427E-9EB9-653C97893C51}">
      <text>
        <r>
          <rPr>
            <sz val="8"/>
            <color indexed="81"/>
            <rFont val="Tahoma"/>
            <family val="2"/>
            <charset val="238"/>
          </rPr>
          <t>Szolgálati vonalak és a helyhez kötött VoIP hangcsatornák számát is tartalmazza.</t>
        </r>
      </text>
    </comment>
    <comment ref="F2" authorId="0" shapeId="0" xr:uid="{1566FF2E-7B65-4D38-A0AC-A1BE8D8D0E8C}">
      <text>
        <r>
          <rPr>
            <sz val="8"/>
            <color indexed="81"/>
            <rFont val="Tahoma"/>
            <family val="2"/>
            <charset val="238"/>
          </rPr>
          <t>Szolgálati vonalak is.</t>
        </r>
      </text>
    </comment>
    <comment ref="G2" authorId="0" shapeId="0" xr:uid="{BFEBE31B-1D1A-440B-87E1-7118AC483650}">
      <text>
        <r>
          <rPr>
            <sz val="8"/>
            <color indexed="81"/>
            <rFont val="Tahoma"/>
            <family val="2"/>
            <charset val="238"/>
          </rPr>
          <t>ISDN vonalak és a helyhez kötött VoIP hangcsatornák is.</t>
        </r>
      </text>
    </comment>
    <comment ref="H2" authorId="0" shapeId="0" xr:uid="{936B68C4-AC15-4B24-9E87-9E7EE538FF60}">
      <text>
        <r>
          <rPr>
            <sz val="8"/>
            <color indexed="81"/>
            <rFont val="Tahoma"/>
            <family val="2"/>
            <charset val="238"/>
          </rPr>
          <t>2005-től vezeték nélküli, földfelszíni mikrohullámú szolgáltatás nélkül. 2009-től IPTV szolgáltatás is ide tartozik.</t>
        </r>
      </text>
    </comment>
  </commentList>
</comments>
</file>

<file path=xl/comments4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929799B7-AAA5-424A-A5F0-68B16887E3AB}">
      <text>
        <r>
          <rPr>
            <sz val="8"/>
            <color indexed="81"/>
            <rFont val="Arial"/>
            <family val="2"/>
            <charset val="238"/>
          </rPr>
          <t xml:space="preserve">TEÁOR'08 szerint a felmérés az EU ajánlása alapján csak a C, D, E, F, G, H, I, J és L nemzetgazdasági ágakban működő több mint 10 főt foglalkoztató vállalkozásokra terjed ki.  </t>
        </r>
      </text>
    </comment>
  </commentList>
</comments>
</file>

<file path=xl/comments4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2352F99E-6460-4A9C-9A12-06EF39860D88}">
      <text>
        <r>
          <rPr>
            <sz val="8"/>
            <color indexed="81"/>
            <rFont val="Tahoma"/>
            <family val="2"/>
            <charset val="238"/>
          </rPr>
          <t xml:space="preserve">TEÁOR'08 szerint a felmérés az EU ajánlása alapján csak a C, D, E, F, G, H, I, J és L nemzetgazdasági ágakban működő több mint 10 főt foglalkoztató vállalkozásokra terjed ki.  </t>
        </r>
      </text>
    </comment>
    <comment ref="E2" authorId="0" shapeId="0" xr:uid="{5219551C-A55E-4DB1-AF1C-C89CA9314D22}">
      <text>
        <r>
          <rPr>
            <sz val="8"/>
            <color indexed="81"/>
            <rFont val="Tahoma"/>
            <family val="2"/>
            <charset val="238"/>
          </rPr>
          <t>Az egyéb kapcsolatok között tartjuk nyilván az alábbi kapcsolattipusokat: a Frame Relay, Metro-Ethernet, elektromos hálózaton keresztüli  kapcsolat (Powerline communication), műholdon keresztüli kapcsolat (pl. V-SAT), WIFI kapcsolat, AM-Micro, rádió-, mikrohullámú kapcsolat.</t>
        </r>
      </text>
    </comment>
  </commentList>
</comments>
</file>

<file path=xl/comments4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F6DDEFAA-385D-4DF8-98EB-803A125A5BF5}">
      <text>
        <r>
          <rPr>
            <sz val="8"/>
            <color indexed="81"/>
            <rFont val="Tahoma"/>
            <family val="2"/>
            <charset val="238"/>
          </rPr>
          <t xml:space="preserve">TEÁOR'08 szerint a felmérés az EU ajánlása alapján csak a C, D, E, F, G, H, I, J és L nemzetgazdasági ágakban működő több mint 10 főt foglalkoztató vállalkozásokra terjed ki.  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F2F130F3-D672-4B34-9122-C956C55CD1F9}">
      <text>
        <r>
          <rPr>
            <sz val="8"/>
            <color indexed="81"/>
            <rFont val="Tahoma"/>
            <family val="2"/>
            <charset val="238"/>
          </rPr>
          <t>A közműszolgáltatók adata.</t>
        </r>
      </text>
    </comment>
    <comment ref="B2" authorId="0" shapeId="0" xr:uid="{46DE8D0A-A5D2-4852-8782-2574032E02A4}">
      <text>
        <r>
          <rPr>
            <sz val="8"/>
            <color indexed="81"/>
            <rFont val="Tahoma"/>
            <family val="2"/>
            <charset val="238"/>
          </rPr>
          <t>Egy km vízvezeték-hálózatra jutó közüzemi szennyvízgyűjtő-hálózat.</t>
        </r>
      </text>
    </comment>
    <comment ref="C2" authorId="0" shapeId="0" xr:uid="{A0C63E55-87B6-4E7D-939D-07EE2D41F451}">
      <text>
        <r>
          <rPr>
            <sz val="8"/>
            <color indexed="81"/>
            <rFont val="Tahoma"/>
            <family val="2"/>
            <charset val="238"/>
          </rPr>
          <t>A vízhálózatba és a közüzemi szennyvízgyűjtő-hálózatba bekapcsolt lakások arányának különbsége.</t>
        </r>
      </text>
    </comment>
    <comment ref="D2" authorId="0" shapeId="0" xr:uid="{42078A6D-8F8F-47AC-ACE0-3216C1020598}">
      <text>
        <r>
          <rPr>
            <sz val="8"/>
            <color indexed="81"/>
            <rFont val="Tahoma"/>
            <family val="2"/>
            <charset val="238"/>
          </rPr>
          <t>Távfűtésből származó háztartási meleg víz nélkül.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C3" authorId="0" shapeId="0" xr:uid="{ECD97B9C-57F7-4AA3-BBED-FA76ACC828D7}">
      <text>
        <r>
          <rPr>
            <sz val="8"/>
            <color indexed="81"/>
            <rFont val="Tahoma"/>
            <family val="2"/>
            <charset val="238"/>
          </rPr>
          <t>Székhely szerinti adat. A Közigazgatási és Igazságügyi Minisztériumhoz tartozó kórházak adatai nélkül.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86E4E766-41B2-4174-AD3D-296E789C800A}">
      <text>
        <r>
          <rPr>
            <sz val="8"/>
            <color indexed="81"/>
            <rFont val="Arial"/>
            <family val="2"/>
            <charset val="238"/>
          </rPr>
          <t>A Nyugdíjfolyósító Igazgatóság 2012. januári folyósítási adatai.</t>
        </r>
      </text>
    </comment>
    <comment ref="C2" authorId="0" shapeId="0" xr:uid="{13BD8D51-57F7-4A04-B83D-32700640BC7E}">
      <text>
        <r>
          <rPr>
            <sz val="8"/>
            <color indexed="81"/>
            <rFont val="Arial"/>
            <family val="2"/>
            <charset val="238"/>
          </rPr>
          <t>Május 31-én.</t>
        </r>
      </text>
    </comment>
    <comment ref="G2" authorId="0" shapeId="0" xr:uid="{A016FA32-7488-4FE7-A03A-4E0798865B92}">
      <text>
        <r>
          <rPr>
            <sz val="8"/>
            <color indexed="81"/>
            <rFont val="Arial"/>
            <family val="2"/>
            <charset val="238"/>
          </rPr>
          <t>Hajléktalanok ellátása nélkül.</t>
        </r>
      </text>
    </comment>
    <comment ref="B33" authorId="0" shapeId="0" xr:uid="{CE012CDC-484D-4EB7-8CC7-B3AC0E691E0B}">
      <text>
        <r>
          <rPr>
            <sz val="8"/>
            <color indexed="81"/>
            <rFont val="Arial"/>
            <family val="2"/>
            <charset val="238"/>
          </rPr>
          <t>Külföldre folyósitott nyugellátásokkal együtt. (27 912 fő)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409AFAF1-ED8E-42AC-B6AF-EB30B6D9821B}">
      <text>
        <r>
          <rPr>
            <sz val="8"/>
            <color indexed="81"/>
            <rFont val="Tahoma"/>
            <family val="2"/>
            <charset val="238"/>
          </rPr>
          <t>Az intézmények székhelye szerint.</t>
        </r>
      </text>
    </comment>
    <comment ref="E2" authorId="0" shapeId="0" xr:uid="{EAC6C15B-9946-4E0F-B66F-8CC5B7298291}">
      <text>
        <r>
          <rPr>
            <sz val="8"/>
            <color indexed="81"/>
            <rFont val="Tahoma"/>
            <family val="2"/>
            <charset val="238"/>
          </rPr>
          <t>Az egyetemi, főiskolai és osztatlan képzésben részt vevőkkel együtt.</t>
        </r>
      </text>
    </comment>
    <comment ref="G3" authorId="0" shapeId="0" xr:uid="{1BC967E2-5CB2-462C-814C-D99E6BA0BC57}">
      <text>
        <r>
          <rPr>
            <sz val="8"/>
            <color indexed="81"/>
            <rFont val="Tahoma"/>
            <family val="2"/>
            <charset val="238"/>
          </rPr>
          <t>Nappali tagozat.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F05B6928-BDFB-450C-B25C-30420BAD7BD5}">
      <text>
        <r>
          <rPr>
            <sz val="8"/>
            <color indexed="81"/>
            <rFont val="Tahoma"/>
            <family val="2"/>
            <charset val="238"/>
          </rPr>
          <t>Működő könyvtárak adatai. Forrás: Emberi Erőforrások Minisztériuma</t>
        </r>
      </text>
    </comment>
    <comment ref="B2" authorId="0" shapeId="0" xr:uid="{1F476925-040C-4C45-A622-B4EEFCCD5011}">
      <text>
        <r>
          <rPr>
            <sz val="8"/>
            <color indexed="8"/>
            <rFont val="Tahoma"/>
            <family val="2"/>
            <charset val="238"/>
          </rPr>
          <t>A Könyvtárellátási Szolgáltatási Rendszerben (KSZR) ellátott településekkel együtt.</t>
        </r>
      </text>
    </comment>
  </commentList>
</comments>
</file>

<file path=xl/sharedStrings.xml><?xml version="1.0" encoding="utf-8"?>
<sst xmlns="http://schemas.openxmlformats.org/spreadsheetml/2006/main" count="4974" uniqueCount="990">
  <si>
    <t>Összesen</t>
  </si>
  <si>
    <t>Alföld és Észak</t>
  </si>
  <si>
    <t>Dél-Alföld</t>
  </si>
  <si>
    <t>Csongrád</t>
  </si>
  <si>
    <t>Békés</t>
  </si>
  <si>
    <t>Bács-Kiskun</t>
  </si>
  <si>
    <t>Észak-Alföld</t>
  </si>
  <si>
    <t>Szabolcs-Szatmár-Bereg</t>
  </si>
  <si>
    <t>Jász-Nagykun-Szolnok</t>
  </si>
  <si>
    <t>Hajdú-Bihar</t>
  </si>
  <si>
    <t>Észak-Magyarország</t>
  </si>
  <si>
    <t>Nógrád</t>
  </si>
  <si>
    <t>Heves</t>
  </si>
  <si>
    <t>Borsod-Abaúj-Zemplén</t>
  </si>
  <si>
    <t>Dunántúl</t>
  </si>
  <si>
    <t>Dél-Dunántúl</t>
  </si>
  <si>
    <t>Tolna</t>
  </si>
  <si>
    <t>Somogy</t>
  </si>
  <si>
    <t>Baranya</t>
  </si>
  <si>
    <t>Nyugat-Dunántúl</t>
  </si>
  <si>
    <t>Zala</t>
  </si>
  <si>
    <t>Vas</t>
  </si>
  <si>
    <t>Győr-Moson-Sopron</t>
  </si>
  <si>
    <t>Közép-Dunántúl</t>
  </si>
  <si>
    <t>Veszprém</t>
  </si>
  <si>
    <t>Komárom-Esztergom</t>
  </si>
  <si>
    <t>Fejér</t>
  </si>
  <si>
    <t>Közép-Magyarország</t>
  </si>
  <si>
    <t>Pest</t>
  </si>
  <si>
    <t>–</t>
  </si>
  <si>
    <t xml:space="preserve">Budapest </t>
  </si>
  <si>
    <t>Népsűrűség, egy km²-re</t>
  </si>
  <si>
    <t>Lakónépesség</t>
  </si>
  <si>
    <t>Terület, km²</t>
  </si>
  <si>
    <t>Község</t>
  </si>
  <si>
    <t>Többi város</t>
  </si>
  <si>
    <t>Főváros, megyei jogú város</t>
  </si>
  <si>
    <t>Megye, főváros, régió</t>
  </si>
  <si>
    <t>7.1. A városok és a községek száma, népesség, terület, népsűrűség (január 1.)</t>
  </si>
  <si>
    <t>Csecsemőhalálozás</t>
  </si>
  <si>
    <t>Ezer lakosra jutó természetes szaporodás, fogyás (–)</t>
  </si>
  <si>
    <t>Ezer lakosra jutó halálozás</t>
  </si>
  <si>
    <t>Ezer lakosra jutó élveszületés</t>
  </si>
  <si>
    <t xml:space="preserve">7.2. Népmozgalmi arányszámok </t>
  </si>
  <si>
    <t>Budapest</t>
  </si>
  <si>
    <t>%</t>
  </si>
  <si>
    <t>létszáma, ezer fő</t>
  </si>
  <si>
    <t>Foglalkoz-tatási ráta</t>
  </si>
  <si>
    <t>Munka-nélküliségi ráta</t>
  </si>
  <si>
    <t>Aktivitási arány, %</t>
  </si>
  <si>
    <t>Gazdasá-gilag nem aktívak</t>
  </si>
  <si>
    <t>Gazdasá-gilag aktívak</t>
  </si>
  <si>
    <t>Munka-nélküliek</t>
  </si>
  <si>
    <t>Foglalkoz-tatottak</t>
  </si>
  <si>
    <t>7.3. A 15–74 éves népesség gazdasági aktivitása, 2011</t>
  </si>
  <si>
    <t>Ft/hó/fő</t>
  </si>
  <si>
    <t>ebből: teljes munkaidős</t>
  </si>
  <si>
    <t>összesen</t>
  </si>
  <si>
    <t>Nettó átlagkereset</t>
  </si>
  <si>
    <t>Bruttó átlagkereset</t>
  </si>
  <si>
    <t>Alkalmazásban állók létszáma, fő</t>
  </si>
  <si>
    <t>7.4. Az alkalmazásban állók létszáma, havi bruttó és nettó átlagkereset, 2011</t>
  </si>
  <si>
    <t>község</t>
  </si>
  <si>
    <t>város</t>
  </si>
  <si>
    <t>december 31.</t>
  </si>
  <si>
    <t>Épített lakások átlagos alapterülete, m²</t>
  </si>
  <si>
    <t>Négy és több szobás épített lakások aránya, %</t>
  </si>
  <si>
    <t>Épített lakások száma tízezer lakosra</t>
  </si>
  <si>
    <t>Száz lakásra jutó lakos</t>
  </si>
  <si>
    <t>Lakás-állomány</t>
  </si>
  <si>
    <t>7.5. Lakásállomány, lakásépítés, 2011</t>
  </si>
  <si>
    <t>százalékpont</t>
  </si>
  <si>
    <t>m</t>
  </si>
  <si>
    <t>villamos energia, kWh</t>
  </si>
  <si>
    <t>vezetékes gáz, m³</t>
  </si>
  <si>
    <t>közműolló</t>
  </si>
  <si>
    <t>Egy háztartási fogyasztóra jutó havi fogyasztás</t>
  </si>
  <si>
    <t>Szennyvíz-tisztító-telepre  elvezetett szennyvíz, millió m³</t>
  </si>
  <si>
    <t>Egy lakosra jutó havi  közüzemi vízfogyasztás, m³</t>
  </si>
  <si>
    <t>Másodlagos</t>
  </si>
  <si>
    <t>Elsődleges</t>
  </si>
  <si>
    <t>7.6. Közműves ellátás</t>
  </si>
  <si>
    <t>tízezer lakosra</t>
  </si>
  <si>
    <t>száma</t>
  </si>
  <si>
    <t>gyógyszertár</t>
  </si>
  <si>
    <t>működő kórházi ágy</t>
  </si>
  <si>
    <t>Közúti, közlekedési balesetben meghalt, megsérült személyek</t>
  </si>
  <si>
    <t>Tízezer lakosra jutó</t>
  </si>
  <si>
    <t>Egy háziorvosra, házi gyermekorvosra jutó lakos</t>
  </si>
  <si>
    <t>7.7. Egészségügyi ellátás, balesetek, 2011</t>
  </si>
  <si>
    <t>ellátottak</t>
  </si>
  <si>
    <t>részesülők</t>
  </si>
  <si>
    <t>A tartós elhelyezést nyújtó intézményekben</t>
  </si>
  <si>
    <t>Az átmeneti elhelyezést nyújtó intézményekben</t>
  </si>
  <si>
    <t>A nappali ellátásban</t>
  </si>
  <si>
    <t>A házi segítség-nyújtásban</t>
  </si>
  <si>
    <t>A szociális étkeztetésben</t>
  </si>
  <si>
    <t>Gyermek-védelmi szakellátásban részesülő kiskorúak</t>
  </si>
  <si>
    <t>Bölcsődébe beíratott gyermekek száma</t>
  </si>
  <si>
    <t>Nyugdíjban, ellátásban, járadékban és egyéb járandóságban részesülők száma</t>
  </si>
  <si>
    <t>7.8. Nyugdíjban, ellátásban, járadékban és egyéb járandóságban, bölcsődei és szociális ellátásban részesülők száma, 2011 [fő]</t>
  </si>
  <si>
    <t>egy főre jutó havi átlagos összeg, Ft</t>
  </si>
  <si>
    <t>tízezer lakosra jutó támogatott</t>
  </si>
  <si>
    <t>segélyezettek havi átlagos száma, fő</t>
  </si>
  <si>
    <t>Lakásfenntartási támogatás</t>
  </si>
  <si>
    <t>Rendelkezésre állási támogatás</t>
  </si>
  <si>
    <t>Rendszeres szociális segély</t>
  </si>
  <si>
    <t>7.9. Főbb rendszeres segélyek, 2010</t>
  </si>
  <si>
    <t>Egy gyermek- csoportra jutó gyermek</t>
  </si>
  <si>
    <t>Gyermek-csoport</t>
  </si>
  <si>
    <t>Óvodás gyermek</t>
  </si>
  <si>
    <t>Óvoda-pedagógus</t>
  </si>
  <si>
    <t>Férőhely</t>
  </si>
  <si>
    <t>Óvoda</t>
  </si>
  <si>
    <t>7.10. Óvodai nevelés, 2011/2012</t>
  </si>
  <si>
    <t>Egy osztályra jutó tanuló</t>
  </si>
  <si>
    <t>Osztály a nappali oktatásban</t>
  </si>
  <si>
    <t>Tanuló a nappali oktatásban</t>
  </si>
  <si>
    <t>Pedagógus</t>
  </si>
  <si>
    <t>Osztályterem</t>
  </si>
  <si>
    <t>Általános iskola</t>
  </si>
  <si>
    <t>7.11. Általános iskolai nevelés és oktatás, 2011/2012</t>
  </si>
  <si>
    <t>Ebből kollégiumban lakó, %</t>
  </si>
  <si>
    <t>Szakiskola</t>
  </si>
  <si>
    <t>7.12. Szakiskolai nevelés és oktatás, 2011/2012</t>
  </si>
  <si>
    <t>kollégiumban lakó, %</t>
  </si>
  <si>
    <t>gimnáziumban</t>
  </si>
  <si>
    <t>Ebből:</t>
  </si>
  <si>
    <t>Szakközép-iskola</t>
  </si>
  <si>
    <t>Gimnázium</t>
  </si>
  <si>
    <t>7.13. Középiskolai nevelés és oktatás, 2011/2012</t>
  </si>
  <si>
    <t>nappali tagozaton</t>
  </si>
  <si>
    <t>Ebből felsőfokú alap- és mesterképzésben</t>
  </si>
  <si>
    <t>Felsőoktatásban hallgató</t>
  </si>
  <si>
    <t>Oktató</t>
  </si>
  <si>
    <t>Felsőoktatási intézmény</t>
  </si>
  <si>
    <t>7.14. Felsőfokú oktatás, 2011/2012</t>
  </si>
  <si>
    <t>Egy olvasóra jutó kölcsönzött könyvtári egység</t>
  </si>
  <si>
    <t>Ezer lakosra jutó állomány</t>
  </si>
  <si>
    <t>Kölcsönzött könyvtári egység, ezer</t>
  </si>
  <si>
    <t>Beiratkozott olvasó, ezer</t>
  </si>
  <si>
    <t>Összes állomány, ezer könyvtári egység</t>
  </si>
  <si>
    <t>Könyvtári szolgáltató helyek száma</t>
  </si>
  <si>
    <t>7.15. Települési könyvtárak, 2011</t>
  </si>
  <si>
    <t xml:space="preserve"> </t>
  </si>
  <si>
    <t>látogatás száz lakosra jutó száma</t>
  </si>
  <si>
    <t>látogatás, ezer</t>
  </si>
  <si>
    <t>előadás</t>
  </si>
  <si>
    <t>kiállítás</t>
  </si>
  <si>
    <t>Színházi</t>
  </si>
  <si>
    <t>Muzeális intézmények</t>
  </si>
  <si>
    <t>7.16. Múzeum- és színházlátogatások, 2011</t>
  </si>
  <si>
    <t>Bűnelkövető</t>
  </si>
  <si>
    <t>Bűncselekmény</t>
  </si>
  <si>
    <t>7.17. Százezer lakosra jutó regisztrált bűncselekmény és bűnelkövető</t>
  </si>
  <si>
    <t>V</t>
  </si>
  <si>
    <t xml:space="preserve">Bács-Kiskun </t>
  </si>
  <si>
    <t>VI</t>
  </si>
  <si>
    <t xml:space="preserve">Hajdú-Bihar </t>
  </si>
  <si>
    <t>VII</t>
  </si>
  <si>
    <t>IV</t>
  </si>
  <si>
    <t>II</t>
  </si>
  <si>
    <t>III</t>
  </si>
  <si>
    <t>I</t>
  </si>
  <si>
    <t>a megyék átlagának százalékában</t>
  </si>
  <si>
    <t>az országos átlag százalékában</t>
  </si>
  <si>
    <t>ezer Ft</t>
  </si>
  <si>
    <t>Sorrend az egy főre jutó GDP alapján</t>
  </si>
  <si>
    <t>Egy főre jutó bruttó hazai termék</t>
  </si>
  <si>
    <t>Bruttó hazai termék, piaci beszerzési áron, millió Ft</t>
  </si>
  <si>
    <t xml:space="preserve">7.18. Fejlettségi szint a bruttó hazai termék (GDP) alapján, 2010 </t>
  </si>
  <si>
    <t>Országhatáron kívüli szervezetek</t>
  </si>
  <si>
    <t>Egyéb szervezet</t>
  </si>
  <si>
    <t>Nonprofit szervezet</t>
  </si>
  <si>
    <t>Költségvetési szervek és költségvetési rend szerint gazdálkodó szervek</t>
  </si>
  <si>
    <t>Vállalkozás összesen</t>
  </si>
  <si>
    <t>Egyéni vállalkozás</t>
  </si>
  <si>
    <t>Társas vállalkozás</t>
  </si>
  <si>
    <t>7.19. A regisztrált gazdasági szervezetek száma, 2011</t>
  </si>
  <si>
    <t>Jogi személyiség nélküli társas vállalkozás</t>
  </si>
  <si>
    <t>Jogi személyiségű társas vállalkozás</t>
  </si>
  <si>
    <t>7.20. A működő vállalkozások száma, 2010</t>
  </si>
  <si>
    <t>becsült bérmegtakarítása, millió Ft</t>
  </si>
  <si>
    <t>által az év során végzett munka becsült időtartamának mennyisége, óra</t>
  </si>
  <si>
    <t>Számított önkéntesként foglalkoztatottak</t>
  </si>
  <si>
    <t>Önkéntes segítők</t>
  </si>
  <si>
    <t>7.21. A nonprofit szervezetek önkéntes segítőinek főbb mutatói, 2010</t>
  </si>
  <si>
    <t>Nem elosztható</t>
  </si>
  <si>
    <t>Külföldi tőkebefektetés, milliárd Ft</t>
  </si>
  <si>
    <t>Ebből: kizárólag külföldi érdekeltségű</t>
  </si>
  <si>
    <t>Szervezetek száma</t>
  </si>
  <si>
    <t>7.22. Külföldi érdekeltségű vállalkozások</t>
  </si>
  <si>
    <t>millió Ft</t>
  </si>
  <si>
    <t>Egy főre jutó nemzetgazdasági beruházás értéke, Ft/fő</t>
  </si>
  <si>
    <t>Ezen belül: helyi önkormányzati költségvetési szervezet és intézménye beruházásai</t>
  </si>
  <si>
    <t>Ebből: költségvetési szervezet és intézménye beruházásai</t>
  </si>
  <si>
    <t>Nemzetgazdaság beruházásai összesen</t>
  </si>
  <si>
    <t>7.23. Nemzetgazdasági beruházások, 2010 [folyó áron]</t>
  </si>
  <si>
    <t>Régiók szerint nem besorolható</t>
  </si>
  <si>
    <t>K+F-ráfordítás, millió Ft</t>
  </si>
  <si>
    <t>Ebből: tudományos kutató-fejlesztő</t>
  </si>
  <si>
    <t>K+F tényleges létszám</t>
  </si>
  <si>
    <t>Kutató-fejlesztő hely</t>
  </si>
  <si>
    <t>7.24. A kutató-fejlesztő helyek, 2011</t>
  </si>
  <si>
    <t>Összes terület</t>
  </si>
  <si>
    <t>Termőterület</t>
  </si>
  <si>
    <t>Erdő</t>
  </si>
  <si>
    <t>Mező-gazdasági terület</t>
  </si>
  <si>
    <t>Gyep</t>
  </si>
  <si>
    <t>Konyhakert, gyümölcsös, szőlő</t>
  </si>
  <si>
    <t>Szántóterület</t>
  </si>
  <si>
    <t>7.25. Földterület, 2011. május 31. [ezer hektár]</t>
  </si>
  <si>
    <t>termésátlag, kg/hektár</t>
  </si>
  <si>
    <t>összes termés, tonna</t>
  </si>
  <si>
    <t>Cukorrépa</t>
  </si>
  <si>
    <t>Napraforgó</t>
  </si>
  <si>
    <t>Búza</t>
  </si>
  <si>
    <t>Kukorica</t>
  </si>
  <si>
    <t>7.26. A fontosabb növények termelése, 2011</t>
  </si>
  <si>
    <t>darab</t>
  </si>
  <si>
    <t>ezer darab</t>
  </si>
  <si>
    <t>sertés</t>
  </si>
  <si>
    <t>szarvas-marha</t>
  </si>
  <si>
    <t>ebből: anyakoca</t>
  </si>
  <si>
    <t>ebből: tehén</t>
  </si>
  <si>
    <t>Száz hektár mezőgazdasági területre jutó állomány</t>
  </si>
  <si>
    <t>Tyúk</t>
  </si>
  <si>
    <t>Juh</t>
  </si>
  <si>
    <t>Sertés</t>
  </si>
  <si>
    <t>Szarvasmarha</t>
  </si>
  <si>
    <t>7.27. Állatállomány, 2011. december 1.</t>
  </si>
  <si>
    <t>Országhatáron kívüli tevékenység</t>
  </si>
  <si>
    <t>Volumenindex, előző év = 100,0</t>
  </si>
  <si>
    <t>Termelési érték, folyó áron, millió Ft</t>
  </si>
  <si>
    <t>7.28. Az ipar termelése</t>
  </si>
  <si>
    <t>Nem építőipari szervezetek</t>
  </si>
  <si>
    <t>Építőipar</t>
  </si>
  <si>
    <t>Kivitelezés helye</t>
  </si>
  <si>
    <t>7.29. Az építőipari tevékenység értéke a kivitelezés helye szerint, 2010 [folyó áron, millió forint]</t>
  </si>
  <si>
    <t>Mindösszesen</t>
  </si>
  <si>
    <t>Gépjárműüzlet</t>
  </si>
  <si>
    <t>Üzemanyag-töltő állomás</t>
  </si>
  <si>
    <t>Iparcikküzlet és -áruház összesen</t>
  </si>
  <si>
    <t>Élelmiszerüzlet és -áruház összesen</t>
  </si>
  <si>
    <t>7.30. A kiskereskedelmi üzletek száma üzlettípus szerint, 2011</t>
  </si>
  <si>
    <t xml:space="preserve">7.31. A kiskereskedelmi üzletek alapterülete, 2011 [ezer m²] </t>
  </si>
  <si>
    <t>ebből szállodában</t>
  </si>
  <si>
    <t>kemping és üdülőház</t>
  </si>
  <si>
    <t xml:space="preserve">közösségi szálláshely </t>
  </si>
  <si>
    <t>panzió</t>
  </si>
  <si>
    <t>szálloda</t>
  </si>
  <si>
    <t>Vendégéjszaka, ezer</t>
  </si>
  <si>
    <t>Szállodák száma</t>
  </si>
  <si>
    <t>7.32. A kereskedelmi szálláshelyek, 2011</t>
  </si>
  <si>
    <t>Vendéglátóhely összesen</t>
  </si>
  <si>
    <t>Munkahelyi, rendezvényi és közétkeztetést végző vendéglátóhely</t>
  </si>
  <si>
    <t>Kereskedelmi vendéglátóhely összesen</t>
  </si>
  <si>
    <t>Italüzlet és zenés szórakozóhely</t>
  </si>
  <si>
    <t>Cukrászda</t>
  </si>
  <si>
    <t>Étterem, büfé</t>
  </si>
  <si>
    <t>7.33. A vendéglátóhelyek száma üzlettípusonként, 2011 december 31-én</t>
  </si>
  <si>
    <t>Külföldi tulajdonban lévő</t>
  </si>
  <si>
    <t>Területre nem besorolt</t>
  </si>
  <si>
    <t>összesen, darab</t>
  </si>
  <si>
    <t>átlagéletkor, év</t>
  </si>
  <si>
    <t>ezer lakosra</t>
  </si>
  <si>
    <t>Vontató</t>
  </si>
  <si>
    <t>Ebből: áruszállító</t>
  </si>
  <si>
    <t>Tehergép-kocsi</t>
  </si>
  <si>
    <t>Motor-kerékpár</t>
  </si>
  <si>
    <t>Autóbusz</t>
  </si>
  <si>
    <t>Személygépkocsi</t>
  </si>
  <si>
    <t>7.34. A közúti gépjárművek állománya, 2011</t>
  </si>
  <si>
    <t>szerverként működő személyi számító-gépek</t>
  </si>
  <si>
    <t>szerverek</t>
  </si>
  <si>
    <t>Számítógép- állomány összesen</t>
  </si>
  <si>
    <t>Nagy-gépek</t>
  </si>
  <si>
    <t>Kézi-számító-gépek</t>
  </si>
  <si>
    <t>Hordozható személyi számító-gépek</t>
  </si>
  <si>
    <t>Asztali személyi számító-gépek</t>
  </si>
  <si>
    <t>7.35. A számítógép-állomány, 2010</t>
  </si>
  <si>
    <t>Összes (mobil internettel)</t>
  </si>
  <si>
    <t>Mobil internet</t>
  </si>
  <si>
    <t>Összesen (Mobil internet nélkül)</t>
  </si>
  <si>
    <t>Egyéb hálózaton</t>
  </si>
  <si>
    <t>Vezeték nélküli hálózaton (mobilinternet nélkül)</t>
  </si>
  <si>
    <t>Kábeltelevízió-hálózaton</t>
  </si>
  <si>
    <t>xDSL-hálózaton (pl. ADSL stb.)</t>
  </si>
  <si>
    <t>Modem+ISDN</t>
  </si>
  <si>
    <t xml:space="preserve">7.36. Internet-előfizetések száma kapcsolattípusonként, 2011 </t>
  </si>
  <si>
    <t xml:space="preserve">Összesen </t>
  </si>
  <si>
    <t>A községek átlagos népessége, fő</t>
  </si>
  <si>
    <t>A városok átlagos népessége, fő</t>
  </si>
  <si>
    <t>A városi népesség aránya, %</t>
  </si>
  <si>
    <r>
      <t>Száz km</t>
    </r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>-re jutó települések száma</t>
    </r>
  </si>
  <si>
    <t>7.37. A településhálózat néhány jellemző adata, 2012. január 1.</t>
  </si>
  <si>
    <t>Zsámbék</t>
  </si>
  <si>
    <t>Zirc</t>
  </si>
  <si>
    <t>Zamárdi</t>
  </si>
  <si>
    <t>Zalaszentgrót</t>
  </si>
  <si>
    <t>Zalalövő</t>
  </si>
  <si>
    <t>Zalakaros</t>
  </si>
  <si>
    <t>Záhony</t>
  </si>
  <si>
    <t>Visegrád</t>
  </si>
  <si>
    <t>Villány</t>
  </si>
  <si>
    <t>Vésztő</t>
  </si>
  <si>
    <t>Veresegyház</t>
  </si>
  <si>
    <t>Vép</t>
  </si>
  <si>
    <t>Velence</t>
  </si>
  <si>
    <t>Vecsés</t>
  </si>
  <si>
    <t>Vasvár</t>
  </si>
  <si>
    <t>Vásárosnamény</t>
  </si>
  <si>
    <t>Várpalota</t>
  </si>
  <si>
    <t>Vámospércs</t>
  </si>
  <si>
    <t>Vaja</t>
  </si>
  <si>
    <t>Vác</t>
  </si>
  <si>
    <t>Üllő</t>
  </si>
  <si>
    <t>Újszász</t>
  </si>
  <si>
    <t>Újkígyós</t>
  </si>
  <si>
    <t>Újfehértó</t>
  </si>
  <si>
    <t>Túrkeve</t>
  </si>
  <si>
    <t>Tura</t>
  </si>
  <si>
    <t>Törökszentmiklós</t>
  </si>
  <si>
    <t>Törökbálint</t>
  </si>
  <si>
    <t>Tököl</t>
  </si>
  <si>
    <t>Tótkomlós</t>
  </si>
  <si>
    <t>Tompa</t>
  </si>
  <si>
    <t>Tokaj</t>
  </si>
  <si>
    <t>Tiszavasvári</t>
  </si>
  <si>
    <t>Tiszaújváros</t>
  </si>
  <si>
    <t>Tiszalök</t>
  </si>
  <si>
    <t>Tiszakécske</t>
  </si>
  <si>
    <t>Tiszafüred</t>
  </si>
  <si>
    <t>Tiszaföldvár</t>
  </si>
  <si>
    <t>Tiszacsege</t>
  </si>
  <si>
    <t>Tét</t>
  </si>
  <si>
    <t>Téglás</t>
  </si>
  <si>
    <t>Tata</t>
  </si>
  <si>
    <t>Tapolca</t>
  </si>
  <si>
    <t>Tápiószele</t>
  </si>
  <si>
    <t>Tamási</t>
  </si>
  <si>
    <t>Tab</t>
  </si>
  <si>
    <t>Szob</t>
  </si>
  <si>
    <t>Szikszó</t>
  </si>
  <si>
    <t>Szigetvár</t>
  </si>
  <si>
    <t>Szigetszentmiklós</t>
  </si>
  <si>
    <t>Szigethalom</t>
  </si>
  <si>
    <t>Szerencs</t>
  </si>
  <si>
    <t>Szentlőrinc</t>
  </si>
  <si>
    <t>Szentgotthárd</t>
  </si>
  <si>
    <t>Szentes</t>
  </si>
  <si>
    <t>Szentendre</t>
  </si>
  <si>
    <t>Szendrő</t>
  </si>
  <si>
    <t>Szeghalom</t>
  </si>
  <si>
    <t>Szécsény</t>
  </si>
  <si>
    <t>Százhalombatta</t>
  </si>
  <si>
    <t>Szarvas</t>
  </si>
  <si>
    <t>Szabadszállás</t>
  </si>
  <si>
    <t>Sümeg</t>
  </si>
  <si>
    <t>Soltvadkert</t>
  </si>
  <si>
    <t>Solt</t>
  </si>
  <si>
    <t>Siófok</t>
  </si>
  <si>
    <t>Simontornya</t>
  </si>
  <si>
    <t>Siklós</t>
  </si>
  <si>
    <t>Sellye</t>
  </si>
  <si>
    <t>Sátoraljaújhely</t>
  </si>
  <si>
    <t>Sásd</t>
  </si>
  <si>
    <t>Sárvár</t>
  </si>
  <si>
    <t>Sárospatak</t>
  </si>
  <si>
    <t>Sarkad</t>
  </si>
  <si>
    <t>Sárbogárd</t>
  </si>
  <si>
    <t>Sándorfalva</t>
  </si>
  <si>
    <t>Sajószentpéter</t>
  </si>
  <si>
    <t>Sajóbábony</t>
  </si>
  <si>
    <t>Rudabánya</t>
  </si>
  <si>
    <t>Rétság</t>
  </si>
  <si>
    <t>Répcelak</t>
  </si>
  <si>
    <t>Rákóczifalva</t>
  </si>
  <si>
    <t>Rakamaz</t>
  </si>
  <si>
    <t>Ráckeve</t>
  </si>
  <si>
    <t>Rácalmás</t>
  </si>
  <si>
    <t>Püspökladány</t>
  </si>
  <si>
    <t>Putnok</t>
  </si>
  <si>
    <t>Pusztaszabolcs</t>
  </si>
  <si>
    <t>Pomáz</t>
  </si>
  <si>
    <t>Polgárdi</t>
  </si>
  <si>
    <t>Polgár</t>
  </si>
  <si>
    <t>Pilisvörösvár</t>
  </si>
  <si>
    <t>Pilis</t>
  </si>
  <si>
    <t>Pétervására</t>
  </si>
  <si>
    <t>Pécsvárad</t>
  </si>
  <si>
    <t>Pécel</t>
  </si>
  <si>
    <t>Pásztó</t>
  </si>
  <si>
    <t>Pápa</t>
  </si>
  <si>
    <t>Pannonhalma</t>
  </si>
  <si>
    <t>Pálháza</t>
  </si>
  <si>
    <t>Paks</t>
  </si>
  <si>
    <t>Pacsa</t>
  </si>
  <si>
    <t>Örkény</t>
  </si>
  <si>
    <t>Őriszentpéter</t>
  </si>
  <si>
    <t>Ózd</t>
  </si>
  <si>
    <t>Oroszlány</t>
  </si>
  <si>
    <t>Orosháza</t>
  </si>
  <si>
    <t>Ócsa</t>
  </si>
  <si>
    <t>Nyírtelek</t>
  </si>
  <si>
    <t>Nyírmada</t>
  </si>
  <si>
    <t>Nyírlugos</t>
  </si>
  <si>
    <t>Nyírbátor</t>
  </si>
  <si>
    <t>Nyíradony</t>
  </si>
  <si>
    <t>Nyergesújfalu</t>
  </si>
  <si>
    <t>Nyékládháza</t>
  </si>
  <si>
    <t>Nagymaros</t>
  </si>
  <si>
    <t xml:space="preserve">Nagymányok </t>
  </si>
  <si>
    <t>Nagykőrös</t>
  </si>
  <si>
    <t>Nagykáta</t>
  </si>
  <si>
    <t>Nagykálló</t>
  </si>
  <si>
    <t>Nagyhalász</t>
  </si>
  <si>
    <t>Nagyecsed</t>
  </si>
  <si>
    <t>Nagybajom</t>
  </si>
  <si>
    <t>Nagyatád</t>
  </si>
  <si>
    <t>Nádudvar</t>
  </si>
  <si>
    <t>Mosonmagyaróvár</t>
  </si>
  <si>
    <t>Mórahalom</t>
  </si>
  <si>
    <t>Mór</t>
  </si>
  <si>
    <t>Monor</t>
  </si>
  <si>
    <t>Mohács</t>
  </si>
  <si>
    <t>Mindszent</t>
  </si>
  <si>
    <t>Mezőtúr</t>
  </si>
  <si>
    <t>Mezőkövesd</t>
  </si>
  <si>
    <t>Mezőkovácsháza</t>
  </si>
  <si>
    <t>Mezőkeresztes</t>
  </si>
  <si>
    <t>Mezőhegyes</t>
  </si>
  <si>
    <t>Mezőcsát</t>
  </si>
  <si>
    <t>Mezőberény</t>
  </si>
  <si>
    <t xml:space="preserve">Mélykút  </t>
  </si>
  <si>
    <t>Medgyesegyháza</t>
  </si>
  <si>
    <t>Mátészalka</t>
  </si>
  <si>
    <t>Martonvásár</t>
  </si>
  <si>
    <t>Martfű</t>
  </si>
  <si>
    <t>Máriapócs</t>
  </si>
  <si>
    <t>Marcali</t>
  </si>
  <si>
    <t>Mándok</t>
  </si>
  <si>
    <t>Makó</t>
  </si>
  <si>
    <t xml:space="preserve">Mágocs  </t>
  </si>
  <si>
    <t>Maglód</t>
  </si>
  <si>
    <t>Lőrinci</t>
  </si>
  <si>
    <t>Letenye</t>
  </si>
  <si>
    <t>Létavértes</t>
  </si>
  <si>
    <t>Lenti</t>
  </si>
  <si>
    <t>Lengyeltóti</t>
  </si>
  <si>
    <t>Lajosmizse</t>
  </si>
  <si>
    <t>Lábatlan</t>
  </si>
  <si>
    <t>Kunszentmiklós</t>
  </si>
  <si>
    <t>Kunszentmárton</t>
  </si>
  <si>
    <t>Kunhegyes</t>
  </si>
  <si>
    <t>Kőszeg</t>
  </si>
  <si>
    <t>Körösladány</t>
  </si>
  <si>
    <t>Körmend</t>
  </si>
  <si>
    <t>Kozármisleny</t>
  </si>
  <si>
    <t>Komló</t>
  </si>
  <si>
    <t>Komárom</t>
  </si>
  <si>
    <t>Komádi</t>
  </si>
  <si>
    <t>Kisvárda</t>
  </si>
  <si>
    <t>Kisújszállás</t>
  </si>
  <si>
    <t>Kistelek</t>
  </si>
  <si>
    <t>Kistarcsa</t>
  </si>
  <si>
    <t>Kiskunmajsa</t>
  </si>
  <si>
    <t>Kiskunhalas</t>
  </si>
  <si>
    <t>Kiskunfélegyháza</t>
  </si>
  <si>
    <t>Kiskőrös</t>
  </si>
  <si>
    <t>Kisköre</t>
  </si>
  <si>
    <t>Kisbér</t>
  </si>
  <si>
    <t>Keszthely</t>
  </si>
  <si>
    <t>Kerekegyháza</t>
  </si>
  <si>
    <t>Kenderes</t>
  </si>
  <si>
    <t>Kemecse</t>
  </si>
  <si>
    <t>Kecel</t>
  </si>
  <si>
    <t>Kazincbarcika</t>
  </si>
  <si>
    <t>Karcag</t>
  </si>
  <si>
    <t>Kapuvár</t>
  </si>
  <si>
    <t>Kalocsa</t>
  </si>
  <si>
    <t>Kadarkút</t>
  </si>
  <si>
    <t>Kaba</t>
  </si>
  <si>
    <t>Jászkisér</t>
  </si>
  <si>
    <t>Jászfényszaru</t>
  </si>
  <si>
    <t>Jászberény</t>
  </si>
  <si>
    <t>Jászárokszállás</t>
  </si>
  <si>
    <t>Jászapáti</t>
  </si>
  <si>
    <t>Jánossomorja</t>
  </si>
  <si>
    <t>Jánoshalma</t>
  </si>
  <si>
    <t>Izsák</t>
  </si>
  <si>
    <t>Isaszeg</t>
  </si>
  <si>
    <t>Igal</t>
  </si>
  <si>
    <t>Ibrány</t>
  </si>
  <si>
    <t>Hévíz</t>
  </si>
  <si>
    <t>Herend</t>
  </si>
  <si>
    <t>Hatvan</t>
  </si>
  <si>
    <t>Harkány</t>
  </si>
  <si>
    <t>Halásztelek</t>
  </si>
  <si>
    <t>Hajós</t>
  </si>
  <si>
    <t>Hajdúszoboszló</t>
  </si>
  <si>
    <t>Hajdúsámson</t>
  </si>
  <si>
    <t>Hajdúnánás</t>
  </si>
  <si>
    <t>Hajdúhadház</t>
  </si>
  <si>
    <t>Hajdúdorog</t>
  </si>
  <si>
    <t>Hajdúböszörmény</t>
  </si>
  <si>
    <t>Gyula</t>
  </si>
  <si>
    <t>Gyönk</t>
  </si>
  <si>
    <t>Gyöngyös</t>
  </si>
  <si>
    <t>Gyömrő</t>
  </si>
  <si>
    <t>Gyomaendrőd</t>
  </si>
  <si>
    <t>Gyál</t>
  </si>
  <si>
    <t>Gönc</t>
  </si>
  <si>
    <t>Gödöllő</t>
  </si>
  <si>
    <t>Göd</t>
  </si>
  <si>
    <t>Gárdony</t>
  </si>
  <si>
    <t>Füzesgyarmat</t>
  </si>
  <si>
    <t>Füzesabony</t>
  </si>
  <si>
    <t>Fót</t>
  </si>
  <si>
    <t>Fonyód</t>
  </si>
  <si>
    <t>Fertőszentmiklós</t>
  </si>
  <si>
    <t>Fertőd</t>
  </si>
  <si>
    <t>Felsőzsolca</t>
  </si>
  <si>
    <t>Fehérgyarmat</t>
  </si>
  <si>
    <t>Esztergom</t>
  </si>
  <si>
    <t>Ercsi</t>
  </si>
  <si>
    <t>Enying</t>
  </si>
  <si>
    <t>Encs</t>
  </si>
  <si>
    <t>Emőd</t>
  </si>
  <si>
    <t>Elek</t>
  </si>
  <si>
    <t>Edelény</t>
  </si>
  <si>
    <t>Dunavecse</t>
  </si>
  <si>
    <t>Dunavarsány</t>
  </si>
  <si>
    <t>Dunakeszi</t>
  </si>
  <si>
    <t>Dunaharaszti</t>
  </si>
  <si>
    <t>Dunaföldvár</t>
  </si>
  <si>
    <t>Dorog</t>
  </si>
  <si>
    <t>Dombrád</t>
  </si>
  <si>
    <t>Dombóvár</t>
  </si>
  <si>
    <t>Devecser</t>
  </si>
  <si>
    <t>Dévaványa</t>
  </si>
  <si>
    <t>Derecske</t>
  </si>
  <si>
    <t>Demecser</t>
  </si>
  <si>
    <t>Dabas</t>
  </si>
  <si>
    <t>Csurgó</t>
  </si>
  <si>
    <t>Csorvás</t>
  </si>
  <si>
    <t>Csorna</t>
  </si>
  <si>
    <t>Csepreg</t>
  </si>
  <si>
    <t>Csenger</t>
  </si>
  <si>
    <t>Csanádpalota</t>
  </si>
  <si>
    <t>Cigánd</t>
  </si>
  <si>
    <t>Celldömölk</t>
  </si>
  <si>
    <t>Cegléd</t>
  </si>
  <si>
    <t>Bük</t>
  </si>
  <si>
    <t>Budaörs</t>
  </si>
  <si>
    <t>Budakeszi</t>
  </si>
  <si>
    <t>Budakalász</t>
  </si>
  <si>
    <t>Borsodnádasd</t>
  </si>
  <si>
    <t>Bonyhád</t>
  </si>
  <si>
    <t>Bóly</t>
  </si>
  <si>
    <t>Bodajk</t>
  </si>
  <si>
    <t>Biharkeresztes</t>
  </si>
  <si>
    <t>Bicske</t>
  </si>
  <si>
    <t>Biatorbágy</t>
  </si>
  <si>
    <t>Berhida</t>
  </si>
  <si>
    <t>Berettyóújfalu</t>
  </si>
  <si>
    <t xml:space="preserve">Beled  </t>
  </si>
  <si>
    <t>Bélapátfalva</t>
  </si>
  <si>
    <t>Battonya</t>
  </si>
  <si>
    <t>Bátonyterenye</t>
  </si>
  <si>
    <t>Bátaszék</t>
  </si>
  <si>
    <t>Barcs</t>
  </si>
  <si>
    <t>Balmazújváros</t>
  </si>
  <si>
    <t>Balkány</t>
  </si>
  <si>
    <t>Balatonlelle</t>
  </si>
  <si>
    <t>Balatonkenese</t>
  </si>
  <si>
    <t>Balatonfűzfő</t>
  </si>
  <si>
    <t>Balatonfüred</t>
  </si>
  <si>
    <t>Balatonföldvár</t>
  </si>
  <si>
    <t>Balatonboglár</t>
  </si>
  <si>
    <t>Balatonalmádi</t>
  </si>
  <si>
    <t>Balassagyarmat</t>
  </si>
  <si>
    <t>Baktalórántháza</t>
  </si>
  <si>
    <t>Baja</t>
  </si>
  <si>
    <t>Badacsonytomaj</t>
  </si>
  <si>
    <t>Bácsalmás</t>
  </si>
  <si>
    <t>Bábolna</t>
  </si>
  <si>
    <t>Aszód</t>
  </si>
  <si>
    <t>Alsózsolca</t>
  </si>
  <si>
    <t>Albertirsa</t>
  </si>
  <si>
    <t>Ajka</t>
  </si>
  <si>
    <t>Adony</t>
  </si>
  <si>
    <t>Ács</t>
  </si>
  <si>
    <t>Abony</t>
  </si>
  <si>
    <t>Abaújszántó</t>
  </si>
  <si>
    <t>Abádszalók</t>
  </si>
  <si>
    <t>Zalaegerszeg</t>
  </si>
  <si>
    <t>Tatabánya</t>
  </si>
  <si>
    <t>Szombathely</t>
  </si>
  <si>
    <t>Szolnok</t>
  </si>
  <si>
    <t>Szekszárd</t>
  </si>
  <si>
    <t>Székesfehérvár</t>
  </si>
  <si>
    <t>Szeged</t>
  </si>
  <si>
    <t>Sopron</t>
  </si>
  <si>
    <t>Salgótarján</t>
  </si>
  <si>
    <t>Pécs</t>
  </si>
  <si>
    <t>Nyíregyháza</t>
  </si>
  <si>
    <t>Nagykanizsa</t>
  </si>
  <si>
    <t>Miskolc</t>
  </si>
  <si>
    <t>Kecskemét</t>
  </si>
  <si>
    <t>Kaposvár</t>
  </si>
  <si>
    <t>Hódmezővásárhely</t>
  </si>
  <si>
    <t>Győr</t>
  </si>
  <si>
    <t>Érd</t>
  </si>
  <si>
    <t>Eger</t>
  </si>
  <si>
    <t>Dunaújváros</t>
  </si>
  <si>
    <t>Debrecen</t>
  </si>
  <si>
    <t>Békéscsaba</t>
  </si>
  <si>
    <t>Főváros, megyei jogú városok</t>
  </si>
  <si>
    <t xml:space="preserve">Város </t>
  </si>
  <si>
    <t>7.38. A városok népessége (január 1.)</t>
  </si>
  <si>
    <t>vidéki város</t>
  </si>
  <si>
    <t xml:space="preserve">Ebből: </t>
  </si>
  <si>
    <t>100 000 és több</t>
  </si>
  <si>
    <t>50 000– 
99 999</t>
  </si>
  <si>
    <t>10 000– 
49 999</t>
  </si>
  <si>
    <t>5 000– 
9 999</t>
  </si>
  <si>
    <t>2 000–
4 999</t>
  </si>
  <si>
    <t>1 000– 
1 999</t>
  </si>
  <si>
    <t>500–999</t>
  </si>
  <si>
    <t>–499</t>
  </si>
  <si>
    <t>7.39. A települések száma népességnagyság-csoportok szerint, 2012. január 1.</t>
  </si>
  <si>
    <t>50 000–99 999</t>
  </si>
  <si>
    <t>10 000–49 999</t>
  </si>
  <si>
    <t>5 000–9 999</t>
  </si>
  <si>
    <t>2 000–4 999</t>
  </si>
  <si>
    <t>1 000–1 999</t>
  </si>
  <si>
    <t>7.40. A települések népessége népességnagyság-csoportok szerint, 2012. január 1.</t>
  </si>
  <si>
    <t>Nő</t>
  </si>
  <si>
    <t>Férfi</t>
  </si>
  <si>
    <t>éves</t>
  </si>
  <si>
    <t>70–</t>
  </si>
  <si>
    <t>60–69</t>
  </si>
  <si>
    <t>50–59</t>
  </si>
  <si>
    <t>40–49</t>
  </si>
  <si>
    <t>30–39</t>
  </si>
  <si>
    <t>20–29</t>
  </si>
  <si>
    <t>15–19</t>
  </si>
  <si>
    <t>–14</t>
  </si>
  <si>
    <t>7.41. A népesség korcsoport és nemek szerint, 2012. január 1.</t>
  </si>
  <si>
    <t>községek</t>
  </si>
  <si>
    <t>városok Budapest nélkül</t>
  </si>
  <si>
    <t xml:space="preserve">Ebből:  </t>
  </si>
  <si>
    <t>..</t>
  </si>
  <si>
    <t>Ismeretlen, hajléktalan</t>
  </si>
  <si>
    <t>Külföldi</t>
  </si>
  <si>
    <t>females</t>
  </si>
  <si>
    <t>males</t>
  </si>
  <si>
    <t xml:space="preserve">éves </t>
  </si>
  <si>
    <t>nő</t>
  </si>
  <si>
    <t>férfi</t>
  </si>
  <si>
    <t>60 éves és idősebb</t>
  </si>
  <si>
    <t>40–59</t>
  </si>
  <si>
    <t>15–39</t>
  </si>
  <si>
    <t>Százezer megfelelő nemű lakosra jutó öngyilkosság</t>
  </si>
  <si>
    <t>Ebből</t>
  </si>
  <si>
    <t>7.42. Az öngyilkosságok alakulása lakóhely szerint, 2011</t>
  </si>
  <si>
    <t xml:space="preserve">Észak-Alföld </t>
  </si>
  <si>
    <t xml:space="preserve">Nyugat-Dunántúl </t>
  </si>
  <si>
    <t xml:space="preserve">Közép-Dunántúl </t>
  </si>
  <si>
    <t>ezer fő</t>
  </si>
  <si>
    <t xml:space="preserve">A 2011. évi lakónépesség a 2001. évi százalékában        </t>
  </si>
  <si>
    <t>7.43. A lakónépesség száma és a népességszám változása – népszámlálási adatok</t>
  </si>
  <si>
    <t>7.44. A lakónépesség megoszlása nemek szerint – népszámlálási adatok [%]</t>
  </si>
  <si>
    <t>7.45. A lakónépesség területi megoszlása – népszámlálási adatok [%]</t>
  </si>
  <si>
    <t>lakóépület központi kazánjánál</t>
  </si>
  <si>
    <t>kommunális fogyasztóknál</t>
  </si>
  <si>
    <t>távfűtést ellátó vállalkozásoknál</t>
  </si>
  <si>
    <t>háztartásnál</t>
  </si>
  <si>
    <t>ebből: fűtési</t>
  </si>
  <si>
    <t>ebből</t>
  </si>
  <si>
    <t>ebből: háztartási</t>
  </si>
  <si>
    <r>
      <t>Felhasznált gáz mennyisége, millió m</t>
    </r>
    <r>
      <rPr>
        <vertAlign val="superscript"/>
        <sz val="8"/>
        <rFont val="Arial"/>
        <family val="2"/>
        <charset val="238"/>
      </rPr>
      <t>3</t>
    </r>
  </si>
  <si>
    <t>Fogyasztók száma, ezer</t>
  </si>
  <si>
    <t>7.46. Vezetékesgáz-ellátás, 2011</t>
  </si>
  <si>
    <t>a 2011. évi lakásállomány a 2001. évi százalékában</t>
  </si>
  <si>
    <t>Lakásállomány</t>
  </si>
  <si>
    <t>7.47. A lakásállomány változása – népszámlálási adatok</t>
  </si>
  <si>
    <r>
      <t>m</t>
    </r>
    <r>
      <rPr>
        <vertAlign val="superscript"/>
        <sz val="8"/>
        <rFont val="Arial"/>
        <family val="2"/>
        <charset val="238"/>
      </rPr>
      <t>2</t>
    </r>
  </si>
  <si>
    <t>120–</t>
  </si>
  <si>
    <t>100–119</t>
  </si>
  <si>
    <t>80–99</t>
  </si>
  <si>
    <t>60–79</t>
  </si>
  <si>
    <t>–39</t>
  </si>
  <si>
    <t>7.48. A lakásállomány megoszlása alapterület szerint, 2011 – népszámlálási adatok [%]</t>
  </si>
  <si>
    <t>2011</t>
  </si>
  <si>
    <t>2001</t>
  </si>
  <si>
    <r>
      <t>Átlagos alapterület, m</t>
    </r>
    <r>
      <rPr>
        <vertAlign val="superscript"/>
        <sz val="8"/>
        <rFont val="Arial"/>
        <family val="2"/>
        <charset val="238"/>
      </rPr>
      <t>2</t>
    </r>
  </si>
  <si>
    <t>Lakásállomány megoszlása, %</t>
  </si>
  <si>
    <t>7.49. A lakásállomány területi megoszlása és az átlagos alapterület – népszámlálási adatok</t>
  </si>
  <si>
    <t>lakáson történő látogatások</t>
  </si>
  <si>
    <t>rendelésen megjelentek</t>
  </si>
  <si>
    <t>beteglátogatások</t>
  </si>
  <si>
    <t>szaktanácsadáson megjelentek</t>
  </si>
  <si>
    <t>összesen, fő</t>
  </si>
  <si>
    <t>kórházba utaltak száma</t>
  </si>
  <si>
    <t>Házi gyermekorvosi betegforgalom</t>
  </si>
  <si>
    <t>Háziorvosi betegforgalom</t>
  </si>
  <si>
    <t>7.50. Házi- és házi gyermekorvosi betegellátás, 2011</t>
  </si>
  <si>
    <t>Tízezer lakosra jutó kórházi ágy</t>
  </si>
  <si>
    <t>A kórházi ágyak száma</t>
  </si>
  <si>
    <t>7.51. Kórházi ágyak</t>
  </si>
  <si>
    <t>pszichiátriai 
(elme- és ideg-) beteg</t>
  </si>
  <si>
    <t>tbc-s beteg</t>
  </si>
  <si>
    <t>alkoholista</t>
  </si>
  <si>
    <t>Új</t>
  </si>
  <si>
    <t>Nyilvántartott</t>
  </si>
  <si>
    <t>7.52. Gondozóintézetek, 2011 [tízezer lakosra számítva]</t>
  </si>
  <si>
    <t>szénanátha</t>
  </si>
  <si>
    <t>tüdőasztma</t>
  </si>
  <si>
    <t>krónikus hörghurut</t>
  </si>
  <si>
    <t>Nyilvántartott nem tbc-s tüdőbeteg</t>
  </si>
  <si>
    <t>Nyilvántartott aktív tbc-s beteg</t>
  </si>
  <si>
    <t>7.53. A tüdőgondozókban nyilvántartott tüdőbetegek száma, 2011</t>
  </si>
  <si>
    <t>fejlődési rendellenes-séggel születettek</t>
  </si>
  <si>
    <t>koraszülöttek</t>
  </si>
  <si>
    <t>védőnői látogatások</t>
  </si>
  <si>
    <t>újonnan nyilvántartásba vettek</t>
  </si>
  <si>
    <t>Újszülött- látogatások</t>
  </si>
  <si>
    <t>Az év folyamán nyilvántartott 0–11 hónapos csecsemők körében</t>
  </si>
  <si>
    <t>Az év folyamán nyilvántartott várandós anyák</t>
  </si>
  <si>
    <t>7.54. Várandós anyák és csecsemők, 2011</t>
  </si>
  <si>
    <t>Gondozott családok</t>
  </si>
  <si>
    <t>Védőnői családlátogatások</t>
  </si>
  <si>
    <t>Védőnői betöltött állások</t>
  </si>
  <si>
    <t>7.55. Védőnői tevékenység, 2011</t>
  </si>
  <si>
    <t>mentőfeladat</t>
  </si>
  <si>
    <t>elsősegély</t>
  </si>
  <si>
    <t>Ezer lakosra jutó</t>
  </si>
  <si>
    <t>Főfoglalkozású mentőorvosok</t>
  </si>
  <si>
    <r>
      <t>Mentőgépkocsik</t>
    </r>
    <r>
      <rPr>
        <vertAlign val="superscript"/>
        <sz val="8"/>
        <rFont val="Arial"/>
        <family val="2"/>
        <charset val="238"/>
      </rPr>
      <t/>
    </r>
  </si>
  <si>
    <t>Mentőállomások</t>
  </si>
  <si>
    <t>7.56. Az Országos Mentőszolgálat adatai, 2011</t>
  </si>
  <si>
    <t>-</t>
  </si>
  <si>
    <t>Másodfokú (jogorvoslati) ügyek (ONYF)</t>
  </si>
  <si>
    <t xml:space="preserve">Nemzetközi ügyek </t>
  </si>
  <si>
    <t>Nyugdíjfolyósító Igazgatóság (hozzátartozói ellátások)</t>
  </si>
  <si>
    <t>Külföldre folyósított ellátás</t>
  </si>
  <si>
    <t>Budapest és Pest együtt</t>
  </si>
  <si>
    <t>aránya a rokkantsági nyugdíj iránti igénybejelentésekből, %</t>
  </si>
  <si>
    <t>egy főre jutó átlagos ellátása</t>
  </si>
  <si>
    <t>aránya a népességből, %</t>
  </si>
  <si>
    <t xml:space="preserve">ebből: rokkantsági nyugdíj iránti igényt teljesítő határozatok </t>
  </si>
  <si>
    <t>száma összesen</t>
  </si>
  <si>
    <t>ebből: nyugellátási igényt teljesítő határozatok</t>
  </si>
  <si>
    <t xml:space="preserve">Teljesítő határozatok </t>
  </si>
  <si>
    <t>Ellátásban részesülők</t>
  </si>
  <si>
    <t>7.57. Nyugdíjak és nyugdíjszerű ellátások adatai, 2011</t>
  </si>
  <si>
    <t>Ország összesen</t>
  </si>
  <si>
    <t>aránya, %</t>
  </si>
  <si>
    <t>aránya ezer azonos korú lakosra</t>
  </si>
  <si>
    <t>Nevelőszülőkhöz kihelyezett kiskorúak</t>
  </si>
  <si>
    <t>Ebből átmenetileg és tartósan nevelt</t>
  </si>
  <si>
    <t>Gyermekvédelmi szakellátásban élő kiskorúak</t>
  </si>
  <si>
    <t>7.58. A gyermekvédelmi szakellátásban élő kiskorúak száma, 2011</t>
  </si>
  <si>
    <t>Tartós elhelyezést nyújtó intézményekben ellátottak</t>
  </si>
  <si>
    <t>Átmeneti elhelyezést nyújtó intézményekben ellátottak</t>
  </si>
  <si>
    <t>Nappali ellátásban részesülők</t>
  </si>
  <si>
    <t>Házi segítségnyújtásban részesülők</t>
  </si>
  <si>
    <t>Szociális étkeztetésben részesülők</t>
  </si>
  <si>
    <t>7.59. A személyes gondoskodásban részesülők tízezer lakosra jutó száma, 2011</t>
  </si>
  <si>
    <t>egy főre jutó átlagos támogatás, Ft</t>
  </si>
  <si>
    <t>segélyezettek tízezer 0-24 éves korú lakosra jutó száma</t>
  </si>
  <si>
    <t>segélyezettek száma</t>
  </si>
  <si>
    <t>segélyezettek tízezer lakosra jutó száma</t>
  </si>
  <si>
    <t>Rendkívüli gyermekvédelmi támogatás</t>
  </si>
  <si>
    <t>Átmeneti segély</t>
  </si>
  <si>
    <t>7.60. Főbb eseti segélyek, 2010</t>
  </si>
  <si>
    <t xml:space="preserve">7.61. Regisztrált bűncselekmények és bűnelkövetők </t>
  </si>
  <si>
    <r>
      <t xml:space="preserve">Dél-Alföld                                       </t>
    </r>
    <r>
      <rPr>
        <b/>
        <i/>
        <sz val="8"/>
        <rFont val="Arial"/>
        <family val="2"/>
        <charset val="238"/>
      </rPr>
      <t xml:space="preserve">     </t>
    </r>
  </si>
  <si>
    <r>
      <t xml:space="preserve">Észak-Alföld                                </t>
    </r>
    <r>
      <rPr>
        <b/>
        <i/>
        <sz val="8"/>
        <rFont val="Arial"/>
        <family val="2"/>
        <charset val="238"/>
      </rPr>
      <t xml:space="preserve">       </t>
    </r>
  </si>
  <si>
    <r>
      <t xml:space="preserve">Észak-Magyarország                       </t>
    </r>
    <r>
      <rPr>
        <b/>
        <i/>
        <sz val="8"/>
        <rFont val="Arial"/>
        <family val="2"/>
        <charset val="238"/>
      </rPr>
      <t xml:space="preserve">    </t>
    </r>
  </si>
  <si>
    <t xml:space="preserve">Dél-Dunántúl                                     </t>
  </si>
  <si>
    <r>
      <t xml:space="preserve">Nyugat-Dunántúl                            </t>
    </r>
    <r>
      <rPr>
        <b/>
        <i/>
        <sz val="8"/>
        <rFont val="Arial"/>
        <family val="2"/>
        <charset val="238"/>
      </rPr>
      <t xml:space="preserve">    </t>
    </r>
  </si>
  <si>
    <r>
      <t xml:space="preserve">Közép-Dunántúl                            </t>
    </r>
    <r>
      <rPr>
        <b/>
        <i/>
        <sz val="8"/>
        <rFont val="Arial"/>
        <family val="2"/>
        <charset val="238"/>
      </rPr>
      <t xml:space="preserve">     </t>
    </r>
  </si>
  <si>
    <r>
      <t xml:space="preserve">Közép-Magyarország                      </t>
    </r>
    <r>
      <rPr>
        <b/>
        <i/>
        <sz val="8"/>
        <rFont val="Arial"/>
        <family val="2"/>
        <charset val="238"/>
      </rPr>
      <t xml:space="preserve">     </t>
    </r>
  </si>
  <si>
    <t>Társas nonprofit szervezet</t>
  </si>
  <si>
    <t>Alapítvány</t>
  </si>
  <si>
    <t>7.62. A nonprofit szervezetek száma, 2011</t>
  </si>
  <si>
    <t>termésmennyiség, tonna</t>
  </si>
  <si>
    <t>betakarított terület, hektár</t>
  </si>
  <si>
    <t>Szőlő</t>
  </si>
  <si>
    <t>Gyümölcs</t>
  </si>
  <si>
    <t>Zöldségfélék</t>
  </si>
  <si>
    <t>Burgonya</t>
  </si>
  <si>
    <t>Repcemag</t>
  </si>
  <si>
    <t>Lucernaszéna</t>
  </si>
  <si>
    <t>Árpa</t>
  </si>
  <si>
    <t>7.63. A fontosabb növények termelése, 2011</t>
  </si>
  <si>
    <t>egyéni gazdaságok</t>
  </si>
  <si>
    <t xml:space="preserve">gazdasági szervezetek </t>
  </si>
  <si>
    <t>Állattartó</t>
  </si>
  <si>
    <t>Mezőgazdasági területet használó</t>
  </si>
  <si>
    <t>Egyéni gazdaságok</t>
  </si>
  <si>
    <t>Gazdasági szervezetek</t>
  </si>
  <si>
    <t>7.64. Gazdaságok száma</t>
  </si>
  <si>
    <t>Összes gazdaság</t>
  </si>
  <si>
    <t>Gyümölcsös</t>
  </si>
  <si>
    <t>Konyhakert</t>
  </si>
  <si>
    <t>Szántó</t>
  </si>
  <si>
    <t>Mezőgazdasági terület</t>
  </si>
  <si>
    <t>7.65. Gazdaságok földterülete földhasználati kategóriák szerint, 2010. június 1. [hektár]</t>
  </si>
  <si>
    <t>felsőfok</t>
  </si>
  <si>
    <t>középfok</t>
  </si>
  <si>
    <t>alapfok</t>
  </si>
  <si>
    <t>gyakorlati tapasztalat</t>
  </si>
  <si>
    <t>nincs</t>
  </si>
  <si>
    <t>65-</t>
  </si>
  <si>
    <t>55-64</t>
  </si>
  <si>
    <t>45-54</t>
  </si>
  <si>
    <t>35-44</t>
  </si>
  <si>
    <t>25-34</t>
  </si>
  <si>
    <t>14-24</t>
  </si>
  <si>
    <t>Ebből: legmagasabb mezőgazdasági végzettség</t>
  </si>
  <si>
    <t>Életkor, korcsoport, év</t>
  </si>
  <si>
    <t>7.66. A gazdálkodók száma az egyéni gazdaságokban, korcsoportok és mezőgazdasági végzettség szerint, 2010. június 1. [fő]</t>
  </si>
  <si>
    <t>Vegyes gazdaságok</t>
  </si>
  <si>
    <t>Növénytermesztő gazdaságok</t>
  </si>
  <si>
    <t>─</t>
  </si>
  <si>
    <t>Állattartó gazdaságok</t>
  </si>
  <si>
    <t>zöldségfélék és szamóca</t>
  </si>
  <si>
    <t>takarmány-növények</t>
  </si>
  <si>
    <t xml:space="preserve">ipari növények </t>
  </si>
  <si>
    <t>gyökér-növények</t>
  </si>
  <si>
    <t>száraz hüvelyesek</t>
  </si>
  <si>
    <t>gabonafélék</t>
  </si>
  <si>
    <t>7.67. Vetésterület növénycsoportonként, 2010. június 1. [hektár]</t>
  </si>
  <si>
    <t>szeder</t>
  </si>
  <si>
    <t>bodza</t>
  </si>
  <si>
    <t>köszméte (egres)</t>
  </si>
  <si>
    <t>ribiszke</t>
  </si>
  <si>
    <t>málna</t>
  </si>
  <si>
    <t>dió</t>
  </si>
  <si>
    <t>szilva</t>
  </si>
  <si>
    <t>kajszi</t>
  </si>
  <si>
    <t>őszibarack</t>
  </si>
  <si>
    <t>cseresznye</t>
  </si>
  <si>
    <t>meggy</t>
  </si>
  <si>
    <t>körte</t>
  </si>
  <si>
    <t>alma</t>
  </si>
  <si>
    <t>Bogyósok</t>
  </si>
  <si>
    <t>Törzses gyümölcsök</t>
  </si>
  <si>
    <t>7.68. Gyümölcsfákkal és bogyós gyümölcsökkel betelepített terület, 2010. június 1. [hektár]</t>
  </si>
  <si>
    <t>Egyéb szőlő</t>
  </si>
  <si>
    <t>Csemegeszőlő</t>
  </si>
  <si>
    <t>Borszőlő</t>
  </si>
  <si>
    <t>7.69. Szőlő összes területe, 2010. június 1. [hektár]</t>
  </si>
  <si>
    <t>Pulyka</t>
  </si>
  <si>
    <t>Kacsa</t>
  </si>
  <si>
    <t>Lúd</t>
  </si>
  <si>
    <t>Ebből: tojótyúk</t>
  </si>
  <si>
    <t>Ló</t>
  </si>
  <si>
    <t>Kecske</t>
  </si>
  <si>
    <t>Ebből: anyajuh</t>
  </si>
  <si>
    <t>Ebből: anyakoca</t>
  </si>
  <si>
    <t xml:space="preserve">Sertés </t>
  </si>
  <si>
    <t>Ebből: tehén</t>
  </si>
  <si>
    <t>7.70. Állatállomány, 2010. június 1. [darab]</t>
  </si>
  <si>
    <t xml:space="preserve">Dunántúl </t>
  </si>
  <si>
    <t xml:space="preserve">fő </t>
  </si>
  <si>
    <t>nettó</t>
  </si>
  <si>
    <t>bruttó</t>
  </si>
  <si>
    <t>a területi egység összes alkalmazásban állóinak százalékában</t>
  </si>
  <si>
    <t>ebből teljes munkaidőben foglalkoztatott fizikai foglalkozásúak</t>
  </si>
  <si>
    <t>Teljes munkaidőben foglalkoztatottak havi átlagkeresete, Ft/fő</t>
  </si>
  <si>
    <t>Alkalmazásban állók létszáma</t>
  </si>
  <si>
    <t>7.71. Az ipar munkaügyi adatai, 2011</t>
  </si>
  <si>
    <t xml:space="preserve">Alföld és Észak </t>
  </si>
  <si>
    <t xml:space="preserve"> külföldi </t>
  </si>
  <si>
    <t>belföldi</t>
  </si>
  <si>
    <r>
      <t>Átlagos tartózkodási idő</t>
    </r>
    <r>
      <rPr>
        <sz val="8"/>
        <rFont val="Arial"/>
        <family val="2"/>
        <charset val="238"/>
      </rPr>
      <t>, éjszaka</t>
    </r>
    <r>
      <rPr>
        <sz val="8"/>
        <rFont val="Arial"/>
        <family val="2"/>
        <charset val="238"/>
      </rPr>
      <t xml:space="preserve"> </t>
    </r>
  </si>
  <si>
    <t xml:space="preserve">Vendég-éjszakák száma </t>
  </si>
  <si>
    <t xml:space="preserve">Összes vendég </t>
  </si>
  <si>
    <t xml:space="preserve">Férőhelyek </t>
  </si>
  <si>
    <t xml:space="preserve">Szobák </t>
  </si>
  <si>
    <t xml:space="preserve">Vendéglátók </t>
  </si>
  <si>
    <t xml:space="preserve">   </t>
  </si>
  <si>
    <t>7.72. Az egyéb (2009-ig magán-) szállásadás kapacitása és vendégforgalma, 2011</t>
  </si>
  <si>
    <t>motorkerékpár-, 
alkatrész-szaküzlet</t>
  </si>
  <si>
    <t>gépjármű-alkatrész-szaküzlet</t>
  </si>
  <si>
    <t>gépjármű-szaküzlet</t>
  </si>
  <si>
    <t>egyéb iparcikkek szaküzlete</t>
  </si>
  <si>
    <t>kedvtelésből tartott állatok szaküzlete</t>
  </si>
  <si>
    <t>virág- és kertészeti szaküzlet</t>
  </si>
  <si>
    <t>játék-szaküzlet</t>
  </si>
  <si>
    <t>sportszer-szaküzlet</t>
  </si>
  <si>
    <t>óra-, ékszer-szaküzlet</t>
  </si>
  <si>
    <t>takaró, szőnyeg, fal-, padlóburkoló-szaküzlet</t>
  </si>
  <si>
    <t>számítógép-, periféria-, szoftver-szaküzlet</t>
  </si>
  <si>
    <t>tele-kommunikációs termékek szaküzlete</t>
  </si>
  <si>
    <t>újság-, papíráru-szaküzlet</t>
  </si>
  <si>
    <t>könyvszaküzlet</t>
  </si>
  <si>
    <t>zene-, videofelvételek szaküzlete</t>
  </si>
  <si>
    <t>audio-, video-berendezések szaküzlete</t>
  </si>
  <si>
    <t>elektromos háztartási készülékek szaküzlete</t>
  </si>
  <si>
    <t xml:space="preserve">egyébélelmiszer-szaküzlet </t>
  </si>
  <si>
    <t>dohányáru-szaküzlet</t>
  </si>
  <si>
    <t>palackozott italok szaküzlete</t>
  </si>
  <si>
    <t>kenyér-, pékáru- és édesség-szaküzlet</t>
  </si>
  <si>
    <t>halszaküzlet</t>
  </si>
  <si>
    <t>hús-, húsáru-szaküzlet</t>
  </si>
  <si>
    <t>zöldség-, gyümölcs-szaküzlet</t>
  </si>
  <si>
    <t>Ezen belül:</t>
  </si>
  <si>
    <t>Gépjármű-üzletek összesen</t>
  </si>
  <si>
    <t>Iparcikk-üzletek és áruházak összesen</t>
  </si>
  <si>
    <t>Használtcikk-szaküzlet</t>
  </si>
  <si>
    <t>Állat-gyógyászati termékek üzlete</t>
  </si>
  <si>
    <t>Humán gyógyászati termékek üzlete</t>
  </si>
  <si>
    <t>Illatszer-szaküzlet</t>
  </si>
  <si>
    <t>Egyébiparcikk-szaküzlet</t>
  </si>
  <si>
    <t>Könyv-, újság-, papíráru-szaküzlet</t>
  </si>
  <si>
    <t>Festékek, vasáruk, barkács- és építési anyagok szaküzlete</t>
  </si>
  <si>
    <t>Elektromos háztartási cikkek szaküzlete</t>
  </si>
  <si>
    <t>Bútor-, háztartásicikk és világítás-technikai szaküzlet</t>
  </si>
  <si>
    <t>Lábbeli-, bőráru-szaküzlet</t>
  </si>
  <si>
    <t>Ruházati szaküzlet</t>
  </si>
  <si>
    <t>Textilszaküzlet</t>
  </si>
  <si>
    <t>Vegyesiparcikk-üzlet és áruház</t>
  </si>
  <si>
    <t>Élelmiszer-üzletek és áruházak összesen</t>
  </si>
  <si>
    <t>Élelmiszer-szaküzlet</t>
  </si>
  <si>
    <t>Élelmiszer vegyesüzlet és áruház</t>
  </si>
  <si>
    <t>7.73. A kiskereskedelmi üzletek száma üzlettípus szerint, 2011</t>
  </si>
  <si>
    <t xml:space="preserve">nagykereskedelmi raktár </t>
  </si>
  <si>
    <t>Vegyesiparcikk</t>
  </si>
  <si>
    <t>Egyéb szakosodott</t>
  </si>
  <si>
    <r>
      <t>Gép</t>
    </r>
    <r>
      <rPr>
        <sz val="8"/>
        <rFont val="Arial"/>
        <family val="2"/>
        <charset val="238"/>
      </rPr>
      <t>, b</t>
    </r>
    <r>
      <rPr>
        <sz val="8"/>
        <color indexed="8"/>
        <rFont val="Arial"/>
        <family val="2"/>
        <charset val="238"/>
      </rPr>
      <t>erendezés</t>
    </r>
  </si>
  <si>
    <t>Információs, telekommunikációs berendezés</t>
  </si>
  <si>
    <t>Háztartásicikk</t>
  </si>
  <si>
    <t>Élelmiszer</t>
  </si>
  <si>
    <t>Mezőgazdasági termék</t>
  </si>
  <si>
    <t>7.74. A nagykereskedelmi raktárak száma a forgalmazott termékek szerint, 2011</t>
  </si>
  <si>
    <t>ebből: őstermelő</t>
  </si>
  <si>
    <t>egyéni vállalkozás</t>
  </si>
  <si>
    <t>társas vállalkozás 
összesen</t>
  </si>
  <si>
    <t xml:space="preserve">Termelőibor-
kimérés 
összesen </t>
  </si>
  <si>
    <t>7.75. A termelőibor-kimérések száma üzemeltetőik szerint, 2011</t>
  </si>
  <si>
    <t xml:space="preserve">Étterem, büfé </t>
  </si>
  <si>
    <t>7.76. Az egyéni vállalkozók által működtetett vendéglátóhelyek száma üzlettípusonként, 2011</t>
  </si>
  <si>
    <t>elsőrendű főutak</t>
  </si>
  <si>
    <t>autópályák és autóutak</t>
  </si>
  <si>
    <t>Közforgalmú üzemanyagtöltő állomások száma</t>
  </si>
  <si>
    <r>
      <t>100 km</t>
    </r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 xml:space="preserve"> területre jutó közutak, km</t>
    </r>
  </si>
  <si>
    <t>Országos közutak hossza, km</t>
  </si>
  <si>
    <t>7.77. Közutak, 2011</t>
  </si>
  <si>
    <t>nyilvános</t>
  </si>
  <si>
    <t>közületi</t>
  </si>
  <si>
    <t>lakás-fővonal</t>
  </si>
  <si>
    <t>Kábel-televíziós hálózatba kapcsolt lakások száma</t>
  </si>
  <si>
    <t>Száz lakosra jutó fővonalak száma</t>
  </si>
  <si>
    <t>ISDN- csatornák száma</t>
  </si>
  <si>
    <t>Hagyomá-nyos vonalak száma</t>
  </si>
  <si>
    <t>7.78. Telefon, kábeltelevízió, 2011</t>
  </si>
  <si>
    <t>Internet</t>
  </si>
  <si>
    <t>Egyéb nyílt forráskódú szoftver</t>
  </si>
  <si>
    <t>Nyílt forráskódú ERP vagy CRM alkalmazás</t>
  </si>
  <si>
    <t>Webszerver</t>
  </si>
  <si>
    <t>Office szoftver</t>
  </si>
  <si>
    <t>Internetes böngésző szoftver</t>
  </si>
  <si>
    <t>Operációs rendszer</t>
  </si>
  <si>
    <t>Személyi számítógép, munkaállomás</t>
  </si>
  <si>
    <t>7.79. Az információs és kommunikációs technológiák használata, 2011 [a vállalkozások százalékában]</t>
  </si>
  <si>
    <r>
      <t>Összesen</t>
    </r>
    <r>
      <rPr>
        <sz val="8"/>
        <rFont val="Arial"/>
        <family val="2"/>
        <charset val="238"/>
      </rPr>
      <t xml:space="preserve"> </t>
    </r>
  </si>
  <si>
    <t xml:space="preserve">Egyéb mobil-kapcsolat  </t>
  </si>
  <si>
    <t>Mobil szélessáv</t>
  </si>
  <si>
    <t>Egyéb helyhez kötött kapcsolat</t>
  </si>
  <si>
    <r>
      <t>Bérelt vonal</t>
    </r>
    <r>
      <rPr>
        <sz val="8"/>
        <rFont val="Arial"/>
        <family val="2"/>
        <charset val="238"/>
      </rPr>
      <t xml:space="preserve"> </t>
    </r>
  </si>
  <si>
    <t>Kábeltele-vízió</t>
  </si>
  <si>
    <t>xDSL</t>
  </si>
  <si>
    <t>7.80. Az internetet használó vállalkozások internetkapcsolatának típusai, 2011 [a vállalkozások százalékában]</t>
  </si>
  <si>
    <t>Közigazgatási eljárás (kifizetést is) teljesen elektronikus kezelése</t>
  </si>
  <si>
    <t>Kitöltött űrlapok visszaküldése</t>
  </si>
  <si>
    <t>Űrlapok letöltése</t>
  </si>
  <si>
    <t>Információk megszerzése</t>
  </si>
  <si>
    <t>7.81. Internet igénybevétele közigazgatási ügyek intézésére, 2011 [az internetet használó vállalkozások százalékában]</t>
  </si>
  <si>
    <t>7.2. Népmozgalmi arányszámok</t>
  </si>
  <si>
    <t>7.18. Fejlettségi szint a bruttó hazai termék (GDP) alapján, 2010</t>
  </si>
  <si>
    <t>7.31. A kiskereskedelmi üzletek alapterülete, 2011 [ezer m²]</t>
  </si>
  <si>
    <t>7.36. Internet-előfizetések száma kapcsolattípusonként, 2011</t>
  </si>
  <si>
    <t>7.61. Regisztrált bűncselekmények és bűnelkövetők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</si>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</sst>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"/>
    <numFmt numFmtId="165" formatCode="#,##0.0"/>
    <numFmt numFmtId="166" formatCode="0_);[Red]\-0_)"/>
    <numFmt numFmtId="167" formatCode="#,##0.0______"/>
    <numFmt numFmtId="168" formatCode="#,##0_;"/>
    <numFmt numFmtId="169" formatCode="#,##0__;"/>
    <numFmt numFmtId="170" formatCode="#,##0_ ;\-#,##0\ "/>
  </numFmts>
  <fonts count="4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10"/>
      <name val="Arial"/>
      <family val="2"/>
      <charset val="238"/>
    </font>
    <font>
      <b/>
      <sz val="8"/>
      <color indexed="12"/>
      <name val="Arial"/>
      <family val="2"/>
      <charset val="238"/>
    </font>
    <font>
      <sz val="8"/>
      <color indexed="8"/>
      <name val="Tahoma"/>
      <family val="2"/>
      <charset val="238"/>
    </font>
    <font>
      <sz val="8"/>
      <color indexed="81"/>
      <name val="Arial"/>
      <family val="2"/>
      <charset val="238"/>
    </font>
    <font>
      <u/>
      <sz val="8"/>
      <name val="Arial"/>
      <family val="2"/>
      <charset val="238"/>
    </font>
    <font>
      <b/>
      <sz val="8"/>
      <color indexed="17"/>
      <name val="Arial"/>
      <family val="2"/>
      <charset val="238"/>
    </font>
    <font>
      <sz val="8"/>
      <color indexed="17"/>
      <name val="Arial"/>
      <family val="2"/>
      <charset val="238"/>
    </font>
    <font>
      <sz val="10"/>
      <name val="Arial"/>
      <family val="2"/>
      <charset val="238"/>
    </font>
    <font>
      <b/>
      <sz val="8"/>
      <color indexed="48"/>
      <name val="Arial"/>
      <family val="2"/>
      <charset val="238"/>
    </font>
    <font>
      <sz val="10"/>
      <name val="Times New Roman CE"/>
      <charset val="238"/>
    </font>
    <font>
      <sz val="8"/>
      <color indexed="12"/>
      <name val="Arial"/>
      <family val="2"/>
      <charset val="238"/>
    </font>
    <font>
      <b/>
      <sz val="10"/>
      <name val="Arial CE"/>
      <charset val="238"/>
    </font>
    <font>
      <sz val="8"/>
      <name val="H_Franklin Gothic Bk BT"/>
      <charset val="238"/>
    </font>
    <font>
      <vertAlign val="superscript"/>
      <sz val="8"/>
      <name val="Arial"/>
      <family val="2"/>
      <charset val="238"/>
    </font>
    <font>
      <b/>
      <sz val="10"/>
      <name val="Arial"/>
      <family val="2"/>
      <charset val="238"/>
    </font>
    <font>
      <sz val="8"/>
      <name val="Arial CE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0"/>
      <name val="Times New Roman"/>
      <family val="1"/>
      <charset val="238"/>
    </font>
    <font>
      <sz val="8"/>
      <name val="Arial"/>
      <family val="2"/>
      <charset val="238"/>
    </font>
    <font>
      <b/>
      <sz val="10"/>
      <color indexed="12"/>
      <name val="Arial"/>
      <family val="2"/>
      <charset val="238"/>
    </font>
    <font>
      <sz val="8"/>
      <name val="Arial CE"/>
      <charset val="238"/>
    </font>
    <font>
      <b/>
      <sz val="8"/>
      <color indexed="81"/>
      <name val="Arial"/>
      <family val="2"/>
      <charset val="238"/>
    </font>
    <font>
      <sz val="9"/>
      <color indexed="81"/>
      <name val="Tahoma"/>
      <family val="2"/>
      <charset val="238"/>
    </font>
    <font>
      <b/>
      <sz val="8"/>
      <name val="Arial CE"/>
      <charset val="238"/>
    </font>
    <font>
      <b/>
      <sz val="8"/>
      <name val="Arial CE"/>
      <family val="2"/>
      <charset val="238"/>
    </font>
    <font>
      <b/>
      <i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2"/>
      <name val="Arial CE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/>
      <diagonal/>
    </border>
  </borders>
  <cellStyleXfs count="3">
    <xf numFmtId="0" fontId="0" fillId="0" borderId="0"/>
    <xf numFmtId="0" fontId="16" fillId="0" borderId="0"/>
    <xf numFmtId="0" fontId="37" fillId="0" borderId="0" applyNumberFormat="0" applyFill="0" applyBorder="0" applyAlignment="0" applyProtection="0"/>
  </cellStyleXfs>
  <cellXfs count="1127">
    <xf numFmtId="0" fontId="0" fillId="0" borderId="0" xfId="0"/>
    <xf numFmtId="0" fontId="2" fillId="0" borderId="0" xfId="0" applyFont="1" applyFill="1"/>
    <xf numFmtId="0" fontId="2" fillId="0" borderId="0" xfId="0" applyNumberFormat="1" applyFont="1" applyFill="1"/>
    <xf numFmtId="3" fontId="3" fillId="0" borderId="0" xfId="0" applyNumberFormat="1" applyFont="1" applyFill="1" applyAlignment="1">
      <alignment horizontal="right" vertical="top"/>
    </xf>
    <xf numFmtId="4" fontId="3" fillId="0" borderId="0" xfId="0" applyNumberFormat="1" applyFont="1" applyFill="1" applyAlignment="1">
      <alignment horizontal="right" vertical="top"/>
    </xf>
    <xf numFmtId="0" fontId="3" fillId="0" borderId="0" xfId="0" applyFont="1" applyAlignment="1">
      <alignment vertical="top"/>
    </xf>
    <xf numFmtId="3" fontId="3" fillId="0" borderId="0" xfId="0" applyNumberFormat="1" applyFont="1" applyAlignment="1">
      <alignment vertical="top"/>
    </xf>
    <xf numFmtId="0" fontId="3" fillId="0" borderId="0" xfId="0" applyNumberFormat="1" applyFont="1" applyFill="1" applyAlignment="1">
      <alignment horizontal="left" wrapText="1"/>
    </xf>
    <xf numFmtId="0" fontId="3" fillId="0" borderId="0" xfId="0" applyFont="1" applyFill="1" applyAlignment="1">
      <alignment vertical="top"/>
    </xf>
    <xf numFmtId="0" fontId="3" fillId="0" borderId="0" xfId="0" applyNumberFormat="1" applyFont="1" applyFill="1" applyAlignment="1">
      <alignment horizontal="left" vertical="center" wrapText="1" indent="2"/>
    </xf>
    <xf numFmtId="0" fontId="3" fillId="0" borderId="0" xfId="0" applyNumberFormat="1" applyFont="1" applyFill="1" applyAlignment="1">
      <alignment horizontal="left" vertical="center" wrapText="1" indent="1"/>
    </xf>
    <xf numFmtId="3" fontId="2" fillId="0" borderId="0" xfId="0" applyNumberFormat="1" applyFont="1" applyFill="1" applyAlignment="1">
      <alignment horizontal="right" vertical="top"/>
    </xf>
    <xf numFmtId="4" fontId="2" fillId="0" borderId="0" xfId="0" applyNumberFormat="1" applyFont="1" applyFill="1"/>
    <xf numFmtId="0" fontId="2" fillId="0" borderId="0" xfId="0" applyFont="1" applyAlignment="1">
      <alignment vertical="top"/>
    </xf>
    <xf numFmtId="0" fontId="2" fillId="0" borderId="0" xfId="0" applyNumberFormat="1" applyFont="1" applyFill="1" applyAlignment="1">
      <alignment horizontal="left" vertical="center"/>
    </xf>
    <xf numFmtId="4" fontId="2" fillId="0" borderId="0" xfId="0" applyNumberFormat="1" applyFont="1" applyFill="1" applyAlignment="1">
      <alignment horizontal="right"/>
    </xf>
    <xf numFmtId="3" fontId="2" fillId="0" borderId="0" xfId="0" applyNumberFormat="1" applyFont="1" applyFill="1" applyAlignment="1">
      <alignment horizontal="right"/>
    </xf>
    <xf numFmtId="3" fontId="2" fillId="0" borderId="0" xfId="0" applyNumberFormat="1" applyFont="1" applyFill="1" applyAlignment="1"/>
    <xf numFmtId="0" fontId="2" fillId="0" borderId="0" xfId="0" applyNumberFormat="1" applyFont="1" applyFill="1" applyAlignment="1">
      <alignment horizontal="left"/>
    </xf>
    <xf numFmtId="0" fontId="2" fillId="0" borderId="3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left" vertical="top" wrapText="1"/>
    </xf>
    <xf numFmtId="49" fontId="3" fillId="0" borderId="9" xfId="0" applyNumberFormat="1" applyFont="1" applyFill="1" applyBorder="1" applyAlignment="1">
      <alignment horizontal="left" vertical="top"/>
    </xf>
    <xf numFmtId="164" fontId="3" fillId="0" borderId="0" xfId="0" applyNumberFormat="1" applyFont="1" applyFill="1" applyAlignment="1">
      <alignment vertical="top"/>
    </xf>
    <xf numFmtId="164" fontId="5" fillId="0" borderId="0" xfId="0" applyNumberFormat="1" applyFont="1" applyFill="1" applyAlignment="1">
      <alignment horizontal="right" vertical="top"/>
    </xf>
    <xf numFmtId="164" fontId="5" fillId="0" borderId="0" xfId="0" applyNumberFormat="1" applyFont="1" applyFill="1" applyAlignment="1">
      <alignment vertical="top"/>
    </xf>
    <xf numFmtId="164" fontId="3" fillId="0" borderId="0" xfId="0" applyNumberFormat="1" applyFont="1" applyFill="1" applyAlignment="1">
      <alignment horizontal="right" vertical="top"/>
    </xf>
    <xf numFmtId="164" fontId="6" fillId="0" borderId="0" xfId="0" applyNumberFormat="1" applyFont="1" applyFill="1" applyAlignment="1">
      <alignment vertical="top"/>
    </xf>
    <xf numFmtId="164" fontId="6" fillId="0" borderId="0" xfId="0" applyNumberFormat="1" applyFont="1" applyFill="1" applyAlignment="1">
      <alignment horizontal="right" vertical="top"/>
    </xf>
    <xf numFmtId="164" fontId="2" fillId="0" borderId="0" xfId="0" applyNumberFormat="1" applyFont="1" applyFill="1" applyAlignment="1">
      <alignment vertical="top"/>
    </xf>
    <xf numFmtId="164" fontId="2" fillId="0" borderId="0" xfId="0" applyNumberFormat="1" applyFont="1" applyFill="1" applyAlignment="1">
      <alignment horizontal="right" vertical="top"/>
    </xf>
    <xf numFmtId="0" fontId="2" fillId="0" borderId="0" xfId="0" applyFont="1" applyFill="1" applyAlignment="1"/>
    <xf numFmtId="164" fontId="6" fillId="0" borderId="0" xfId="0" applyNumberFormat="1" applyFont="1" applyFill="1" applyAlignment="1">
      <alignment vertical="center"/>
    </xf>
    <xf numFmtId="164" fontId="6" fillId="0" borderId="0" xfId="0" applyNumberFormat="1" applyFont="1" applyFill="1" applyAlignment="1">
      <alignment horizontal="right" vertical="center"/>
    </xf>
    <xf numFmtId="164" fontId="2" fillId="0" borderId="0" xfId="0" applyNumberFormat="1" applyFont="1" applyFill="1" applyAlignment="1">
      <alignment vertical="center"/>
    </xf>
    <xf numFmtId="164" fontId="2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vertical="center"/>
    </xf>
    <xf numFmtId="0" fontId="2" fillId="0" borderId="9" xfId="0" applyFont="1" applyFill="1" applyBorder="1" applyAlignment="1"/>
    <xf numFmtId="0" fontId="2" fillId="0" borderId="9" xfId="0" applyFont="1" applyBorder="1" applyAlignment="1">
      <alignment horizontal="left" vertical="top" wrapText="1"/>
    </xf>
    <xf numFmtId="0" fontId="3" fillId="0" borderId="9" xfId="0" applyFont="1" applyFill="1" applyBorder="1" applyAlignment="1">
      <alignment horizontal="left" vertical="top"/>
    </xf>
    <xf numFmtId="0" fontId="2" fillId="0" borderId="0" xfId="0" applyFont="1"/>
    <xf numFmtId="165" fontId="3" fillId="0" borderId="0" xfId="0" applyNumberFormat="1" applyFont="1" applyAlignment="1">
      <alignment horizontal="right" vertical="top"/>
    </xf>
    <xf numFmtId="0" fontId="3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left" wrapText="1" indent="2"/>
    </xf>
    <xf numFmtId="0" fontId="3" fillId="0" borderId="0" xfId="0" applyFont="1"/>
    <xf numFmtId="165" fontId="3" fillId="0" borderId="0" xfId="0" applyNumberFormat="1" applyFont="1" applyBorder="1" applyAlignment="1">
      <alignment horizontal="right" vertical="top"/>
    </xf>
    <xf numFmtId="0" fontId="3" fillId="0" borderId="0" xfId="0" applyFont="1" applyFill="1" applyAlignment="1">
      <alignment horizontal="left" wrapText="1" indent="1"/>
    </xf>
    <xf numFmtId="165" fontId="2" fillId="0" borderId="0" xfId="0" applyNumberFormat="1" applyFont="1" applyAlignment="1">
      <alignment horizontal="right" vertical="top"/>
    </xf>
    <xf numFmtId="0" fontId="2" fillId="0" borderId="0" xfId="0" applyFont="1" applyFill="1" applyAlignment="1">
      <alignment horizontal="left"/>
    </xf>
    <xf numFmtId="0" fontId="6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9" xfId="0" applyFont="1" applyBorder="1" applyAlignment="1">
      <alignment vertical="center"/>
    </xf>
    <xf numFmtId="49" fontId="3" fillId="0" borderId="9" xfId="0" applyNumberFormat="1" applyFont="1" applyBorder="1" applyAlignment="1">
      <alignment vertical="top"/>
    </xf>
    <xf numFmtId="49" fontId="5" fillId="0" borderId="9" xfId="0" applyNumberFormat="1" applyFont="1" applyBorder="1" applyAlignment="1">
      <alignment horizontal="left" vertical="top"/>
    </xf>
    <xf numFmtId="0" fontId="6" fillId="0" borderId="0" xfId="0" applyFont="1" applyAlignment="1">
      <alignment vertical="center"/>
    </xf>
    <xf numFmtId="3" fontId="3" fillId="0" borderId="0" xfId="0" applyNumberFormat="1" applyFont="1" applyFill="1" applyBorder="1" applyAlignment="1">
      <alignment horizontal="right" vertical="top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left" wrapText="1" indent="2"/>
    </xf>
    <xf numFmtId="0" fontId="5" fillId="0" borderId="0" xfId="0" applyFont="1" applyAlignment="1">
      <alignment vertical="center"/>
    </xf>
    <xf numFmtId="0" fontId="5" fillId="0" borderId="0" xfId="0" applyFont="1" applyFill="1" applyAlignment="1">
      <alignment horizontal="left" wrapText="1" indent="1"/>
    </xf>
    <xf numFmtId="3" fontId="2" fillId="0" borderId="0" xfId="0" applyNumberFormat="1" applyFont="1" applyFill="1" applyBorder="1" applyAlignment="1">
      <alignment horizontal="right" vertical="top"/>
    </xf>
    <xf numFmtId="0" fontId="6" fillId="0" borderId="0" xfId="0" applyFont="1" applyFill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left" vertical="top" indent="2"/>
    </xf>
    <xf numFmtId="49" fontId="8" fillId="0" borderId="9" xfId="0" applyNumberFormat="1" applyFont="1" applyBorder="1" applyAlignment="1">
      <alignment horizontal="left" vertical="top"/>
    </xf>
    <xf numFmtId="165" fontId="3" fillId="0" borderId="0" xfId="0" applyNumberFormat="1" applyFont="1" applyFill="1" applyAlignment="1">
      <alignment horizontal="right" vertical="top" wrapText="1"/>
    </xf>
    <xf numFmtId="0" fontId="3" fillId="0" borderId="0" xfId="0" applyNumberFormat="1" applyFont="1" applyFill="1" applyAlignment="1">
      <alignment horizontal="right" vertical="top" wrapText="1"/>
    </xf>
    <xf numFmtId="3" fontId="3" fillId="0" borderId="0" xfId="0" applyNumberFormat="1" applyFont="1" applyFill="1" applyAlignment="1">
      <alignment horizontal="right" vertical="top" wrapText="1"/>
    </xf>
    <xf numFmtId="0" fontId="3" fillId="0" borderId="0" xfId="0" applyFont="1" applyFill="1"/>
    <xf numFmtId="165" fontId="2" fillId="0" borderId="0" xfId="0" applyNumberFormat="1" applyFont="1" applyFill="1" applyAlignment="1">
      <alignment horizontal="right" vertical="top"/>
    </xf>
    <xf numFmtId="0" fontId="2" fillId="0" borderId="0" xfId="0" applyNumberFormat="1" applyFont="1" applyFill="1" applyAlignment="1">
      <alignment horizontal="right" vertical="top"/>
    </xf>
    <xf numFmtId="0" fontId="3" fillId="0" borderId="0" xfId="0" applyFont="1" applyFill="1" applyAlignment="1"/>
    <xf numFmtId="165" fontId="2" fillId="0" borderId="0" xfId="0" applyNumberFormat="1" applyFont="1" applyAlignment="1">
      <alignment vertical="top"/>
    </xf>
    <xf numFmtId="3" fontId="2" fillId="0" borderId="0" xfId="0" applyNumberFormat="1" applyFont="1" applyFill="1" applyAlignment="1">
      <alignment vertical="top"/>
    </xf>
    <xf numFmtId="165" fontId="2" fillId="0" borderId="0" xfId="0" applyNumberFormat="1" applyFont="1"/>
    <xf numFmtId="165" fontId="2" fillId="0" borderId="0" xfId="0" applyNumberFormat="1" applyFont="1" applyAlignment="1"/>
    <xf numFmtId="165" fontId="2" fillId="0" borderId="0" xfId="0" applyNumberFormat="1" applyFont="1" applyAlignment="1">
      <alignment horizontal="right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3" fillId="0" borderId="9" xfId="0" applyFont="1" applyBorder="1" applyAlignment="1">
      <alignment horizontal="left" vertical="top" indent="2"/>
    </xf>
    <xf numFmtId="0" fontId="3" fillId="0" borderId="9" xfId="0" applyFont="1" applyBorder="1" applyAlignment="1">
      <alignment horizontal="left" vertical="top"/>
    </xf>
    <xf numFmtId="164" fontId="3" fillId="0" borderId="0" xfId="0" applyNumberFormat="1" applyFont="1" applyFill="1" applyAlignment="1">
      <alignment horizontal="right" vertical="top" wrapText="1"/>
    </xf>
    <xf numFmtId="164" fontId="3" fillId="0" borderId="0" xfId="0" applyNumberFormat="1" applyFont="1" applyAlignment="1">
      <alignment horizontal="right" vertical="top" wrapText="1"/>
    </xf>
    <xf numFmtId="165" fontId="5" fillId="0" borderId="0" xfId="0" applyNumberFormat="1" applyFont="1" applyAlignment="1">
      <alignment vertical="top"/>
    </xf>
    <xf numFmtId="165" fontId="3" fillId="0" borderId="0" xfId="0" applyNumberFormat="1" applyFont="1" applyAlignment="1">
      <alignment vertical="top"/>
    </xf>
    <xf numFmtId="3" fontId="5" fillId="0" borderId="0" xfId="0" applyNumberFormat="1" applyFont="1" applyAlignment="1">
      <alignment vertical="top"/>
    </xf>
    <xf numFmtId="164" fontId="2" fillId="0" borderId="0" xfId="0" applyNumberFormat="1" applyFont="1" applyFill="1" applyAlignment="1">
      <alignment horizontal="right" vertical="top" wrapText="1"/>
    </xf>
    <xf numFmtId="164" fontId="2" fillId="0" borderId="0" xfId="0" applyNumberFormat="1" applyFont="1" applyAlignment="1">
      <alignment horizontal="right" vertical="top" wrapText="1"/>
    </xf>
    <xf numFmtId="165" fontId="6" fillId="0" borderId="0" xfId="0" applyNumberFormat="1" applyFont="1" applyAlignment="1">
      <alignment vertical="top"/>
    </xf>
    <xf numFmtId="165" fontId="2" fillId="0" borderId="0" xfId="0" applyNumberFormat="1" applyFont="1"/>
    <xf numFmtId="3" fontId="6" fillId="0" borderId="0" xfId="0" applyNumberFormat="1" applyFont="1"/>
    <xf numFmtId="165" fontId="6" fillId="0" borderId="0" xfId="0" applyNumberFormat="1" applyFont="1"/>
    <xf numFmtId="1" fontId="3" fillId="0" borderId="0" xfId="0" applyNumberFormat="1" applyFont="1" applyAlignment="1">
      <alignment horizontal="right" vertical="top" wrapText="1"/>
    </xf>
    <xf numFmtId="164" fontId="2" fillId="0" borderId="0" xfId="0" applyNumberFormat="1" applyFont="1" applyFill="1" applyAlignment="1">
      <alignment horizontal="right" wrapText="1"/>
    </xf>
    <xf numFmtId="164" fontId="2" fillId="0" borderId="0" xfId="0" applyNumberFormat="1" applyFont="1" applyAlignment="1">
      <alignment horizontal="right" wrapText="1"/>
    </xf>
    <xf numFmtId="164" fontId="2" fillId="0" borderId="0" xfId="0" applyNumberFormat="1" applyFont="1" applyFill="1"/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2" fillId="0" borderId="18" xfId="0" applyFont="1" applyBorder="1" applyAlignment="1">
      <alignment horizontal="center" vertical="center" wrapText="1"/>
    </xf>
    <xf numFmtId="0" fontId="2" fillId="0" borderId="0" xfId="0" applyFont="1" applyFill="1"/>
    <xf numFmtId="3" fontId="3" fillId="0" borderId="0" xfId="0" applyNumberFormat="1" applyFont="1" applyAlignment="1">
      <alignment horizontal="right" vertical="top"/>
    </xf>
    <xf numFmtId="3" fontId="3" fillId="0" borderId="0" xfId="0" applyNumberFormat="1" applyFont="1" applyFill="1" applyBorder="1" applyAlignment="1">
      <alignment vertical="top"/>
    </xf>
    <xf numFmtId="165" fontId="3" fillId="0" borderId="0" xfId="0" applyNumberFormat="1" applyFont="1" applyFill="1" applyAlignment="1">
      <alignment vertical="top"/>
    </xf>
    <xf numFmtId="3" fontId="3" fillId="0" borderId="0" xfId="0" applyNumberFormat="1" applyFont="1" applyFill="1" applyBorder="1" applyAlignment="1">
      <alignment horizontal="right" vertical="top" wrapText="1"/>
    </xf>
    <xf numFmtId="49" fontId="3" fillId="0" borderId="0" xfId="0" applyNumberFormat="1" applyFont="1" applyFill="1" applyAlignment="1">
      <alignment horizontal="left" vertical="top" wrapText="1"/>
    </xf>
    <xf numFmtId="3" fontId="3" fillId="0" borderId="0" xfId="0" applyNumberFormat="1" applyFont="1" applyFill="1" applyAlignment="1">
      <alignment horizontal="right" vertical="top"/>
    </xf>
    <xf numFmtId="3" fontId="3" fillId="0" borderId="0" xfId="0" applyNumberFormat="1" applyFont="1" applyFill="1" applyAlignment="1">
      <alignment vertical="top"/>
    </xf>
    <xf numFmtId="0" fontId="3" fillId="0" borderId="0" xfId="0" applyFont="1" applyFill="1" applyAlignment="1">
      <alignment horizontal="left" vertical="top" wrapText="1"/>
    </xf>
    <xf numFmtId="165" fontId="3" fillId="0" borderId="0" xfId="0" applyNumberFormat="1" applyFont="1" applyFill="1" applyBorder="1" applyAlignment="1">
      <alignment vertical="top"/>
    </xf>
    <xf numFmtId="0" fontId="3" fillId="0" borderId="0" xfId="0" applyFont="1" applyFill="1" applyAlignment="1">
      <alignment horizontal="left" vertical="top" wrapText="1" indent="1"/>
    </xf>
    <xf numFmtId="3" fontId="2" fillId="0" borderId="0" xfId="0" applyNumberFormat="1" applyFont="1" applyAlignment="1">
      <alignment horizontal="right" vertical="top"/>
    </xf>
    <xf numFmtId="3" fontId="2" fillId="0" borderId="0" xfId="0" applyNumberFormat="1" applyFont="1" applyFill="1" applyBorder="1" applyAlignment="1">
      <alignment vertical="top"/>
    </xf>
    <xf numFmtId="165" fontId="2" fillId="0" borderId="0" xfId="0" applyNumberFormat="1" applyFont="1" applyFill="1" applyBorder="1" applyAlignment="1">
      <alignment horizontal="right" vertical="top" wrapText="1"/>
    </xf>
    <xf numFmtId="3" fontId="2" fillId="0" borderId="0" xfId="0" applyNumberFormat="1" applyFont="1" applyFill="1" applyBorder="1" applyAlignment="1">
      <alignment horizontal="right" vertical="top" wrapText="1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left" vertical="center" wrapText="1" indent="1"/>
    </xf>
    <xf numFmtId="3" fontId="3" fillId="0" borderId="0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horizontal="left" vertical="center" wrapText="1"/>
    </xf>
    <xf numFmtId="3" fontId="2" fillId="0" borderId="0" xfId="0" applyNumberFormat="1" applyFont="1" applyAlignment="1">
      <alignment vertical="top"/>
    </xf>
    <xf numFmtId="3" fontId="2" fillId="0" borderId="0" xfId="0" applyNumberFormat="1" applyFont="1" applyAlignment="1">
      <alignment horizontal="right"/>
    </xf>
    <xf numFmtId="3" fontId="2" fillId="0" borderId="0" xfId="0" applyNumberFormat="1" applyFont="1" applyFill="1" applyBorder="1" applyAlignment="1"/>
    <xf numFmtId="165" fontId="2" fillId="0" borderId="0" xfId="0" applyNumberFormat="1" applyFont="1" applyFill="1" applyBorder="1" applyAlignment="1">
      <alignment horizontal="right" wrapText="1"/>
    </xf>
    <xf numFmtId="3" fontId="2" fillId="0" borderId="0" xfId="0" applyNumberFormat="1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Border="1"/>
    <xf numFmtId="0" fontId="2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/>
    </xf>
    <xf numFmtId="3" fontId="3" fillId="0" borderId="0" xfId="0" applyNumberFormat="1" applyFont="1" applyFill="1" applyAlignment="1">
      <alignment vertical="top"/>
    </xf>
    <xf numFmtId="3" fontId="3" fillId="0" borderId="0" xfId="0" applyNumberFormat="1" applyFont="1" applyFill="1" applyAlignment="1">
      <alignment horizontal="right" vertical="top"/>
    </xf>
    <xf numFmtId="3" fontId="3" fillId="0" borderId="0" xfId="0" applyNumberFormat="1" applyFont="1" applyFill="1" applyBorder="1" applyAlignment="1">
      <alignment horizontal="right" vertical="top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left" wrapText="1" indent="2"/>
    </xf>
    <xf numFmtId="0" fontId="3" fillId="0" borderId="0" xfId="0" applyFont="1" applyFill="1" applyAlignment="1">
      <alignment horizontal="left" wrapText="1" indent="1"/>
    </xf>
    <xf numFmtId="3" fontId="2" fillId="0" borderId="0" xfId="0" applyNumberFormat="1" applyFont="1" applyFill="1" applyAlignment="1">
      <alignment vertical="top"/>
    </xf>
    <xf numFmtId="3" fontId="2" fillId="0" borderId="0" xfId="0" applyNumberFormat="1" applyFont="1" applyFill="1" applyAlignment="1">
      <alignment horizontal="right" vertical="center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Alignment="1">
      <alignment vertical="top"/>
    </xf>
    <xf numFmtId="3" fontId="2" fillId="0" borderId="0" xfId="0" applyNumberFormat="1" applyFont="1" applyFill="1" applyAlignment="1">
      <alignment horizontal="right" vertical="top"/>
    </xf>
    <xf numFmtId="0" fontId="2" fillId="0" borderId="0" xfId="0" applyFont="1" applyFill="1" applyAlignment="1">
      <alignment horizontal="left" vertical="center" indent="1"/>
    </xf>
    <xf numFmtId="0" fontId="2" fillId="0" borderId="0" xfId="0" applyFont="1" applyFill="1" applyAlignment="1"/>
    <xf numFmtId="0" fontId="2" fillId="0" borderId="0" xfId="0" applyFont="1" applyFill="1" applyAlignment="1">
      <alignment vertical="top"/>
    </xf>
    <xf numFmtId="3" fontId="2" fillId="0" borderId="0" xfId="0" applyNumberFormat="1" applyFont="1" applyFill="1" applyAlignment="1"/>
    <xf numFmtId="3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indent="2"/>
    </xf>
    <xf numFmtId="0" fontId="3" fillId="0" borderId="0" xfId="0" applyFont="1" applyFill="1" applyAlignment="1">
      <alignment horizontal="left" vertical="top" indent="2"/>
    </xf>
    <xf numFmtId="0" fontId="3" fillId="0" borderId="0" xfId="0" applyFont="1" applyFill="1" applyAlignment="1"/>
    <xf numFmtId="3" fontId="2" fillId="0" borderId="0" xfId="0" applyNumberFormat="1" applyFont="1"/>
    <xf numFmtId="164" fontId="2" fillId="0" borderId="0" xfId="0" applyNumberFormat="1" applyFont="1"/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/>
    </xf>
    <xf numFmtId="165" fontId="3" fillId="0" borderId="0" xfId="0" applyNumberFormat="1" applyFont="1" applyFill="1" applyAlignment="1">
      <alignment horizontal="right" vertical="top"/>
    </xf>
    <xf numFmtId="165" fontId="2" fillId="0" borderId="0" xfId="0" applyNumberFormat="1" applyFont="1" applyFill="1" applyBorder="1" applyAlignment="1">
      <alignment horizontal="right" vertical="top"/>
    </xf>
    <xf numFmtId="0" fontId="2" fillId="0" borderId="11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top"/>
    </xf>
    <xf numFmtId="0" fontId="3" fillId="0" borderId="9" xfId="0" applyFont="1" applyFill="1" applyBorder="1" applyAlignment="1">
      <alignment horizontal="left" vertical="top" wrapText="1"/>
    </xf>
    <xf numFmtId="0" fontId="3" fillId="0" borderId="0" xfId="0" applyNumberFormat="1" applyFont="1" applyFill="1" applyAlignment="1">
      <alignment horizontal="left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0" xfId="0" applyFont="1"/>
    <xf numFmtId="1" fontId="2" fillId="0" borderId="0" xfId="0" applyNumberFormat="1" applyFont="1"/>
    <xf numFmtId="1" fontId="2" fillId="0" borderId="0" xfId="0" applyNumberFormat="1" applyFont="1" applyFill="1"/>
    <xf numFmtId="3" fontId="5" fillId="0" borderId="0" xfId="0" applyNumberFormat="1" applyFont="1" applyBorder="1" applyAlignment="1">
      <alignment vertical="top"/>
    </xf>
    <xf numFmtId="0" fontId="3" fillId="0" borderId="0" xfId="0" applyNumberFormat="1" applyFont="1" applyFill="1" applyAlignment="1">
      <alignment horizontal="left" vertical="top" wrapText="1"/>
    </xf>
    <xf numFmtId="3" fontId="2" fillId="0" borderId="0" xfId="0" applyNumberFormat="1" applyFont="1" applyFill="1" applyBorder="1"/>
    <xf numFmtId="3" fontId="2" fillId="0" borderId="0" xfId="0" applyNumberFormat="1" applyFont="1" applyBorder="1"/>
    <xf numFmtId="0" fontId="2" fillId="0" borderId="0" xfId="0" applyNumberFormat="1" applyFont="1" applyAlignment="1">
      <alignment horizontal="left" vertical="center"/>
    </xf>
    <xf numFmtId="0" fontId="2" fillId="0" borderId="0" xfId="0" applyNumberFormat="1" applyFont="1" applyAlignment="1">
      <alignment horizontal="left"/>
    </xf>
    <xf numFmtId="0" fontId="2" fillId="0" borderId="10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1" fontId="2" fillId="0" borderId="12" xfId="0" applyNumberFormat="1" applyFont="1" applyFill="1" applyBorder="1" applyAlignment="1">
      <alignment horizontal="center" vertical="center" wrapText="1"/>
    </xf>
    <xf numFmtId="1" fontId="2" fillId="0" borderId="12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top" wrapText="1"/>
    </xf>
    <xf numFmtId="49" fontId="3" fillId="0" borderId="9" xfId="0" applyNumberFormat="1" applyFont="1" applyBorder="1" applyAlignment="1">
      <alignment horizontal="left" vertical="top"/>
    </xf>
    <xf numFmtId="3" fontId="3" fillId="0" borderId="0" xfId="0" applyNumberFormat="1" applyFont="1" applyBorder="1" applyAlignment="1">
      <alignment vertical="top"/>
    </xf>
    <xf numFmtId="0" fontId="3" fillId="0" borderId="0" xfId="0" applyNumberFormat="1" applyFont="1" applyFill="1" applyBorder="1" applyAlignment="1">
      <alignment horizontal="left" vertical="center" wrapText="1" indent="2"/>
    </xf>
    <xf numFmtId="0" fontId="3" fillId="0" borderId="0" xfId="0" applyNumberFormat="1" applyFont="1" applyFill="1" applyBorder="1" applyAlignment="1">
      <alignment horizontal="left" vertical="center" wrapText="1" indent="1"/>
    </xf>
    <xf numFmtId="3" fontId="2" fillId="0" borderId="0" xfId="0" applyNumberFormat="1" applyFont="1" applyAlignment="1">
      <alignment vertical="center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0" xfId="0" applyFont="1" applyFill="1"/>
    <xf numFmtId="3" fontId="3" fillId="0" borderId="0" xfId="0" applyNumberFormat="1" applyFont="1" applyFill="1" applyAlignment="1">
      <alignment vertical="top"/>
    </xf>
    <xf numFmtId="3" fontId="3" fillId="0" borderId="0" xfId="0" applyNumberFormat="1" applyFont="1" applyFill="1" applyAlignment="1">
      <alignment horizontal="right" vertical="top"/>
    </xf>
    <xf numFmtId="0" fontId="3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left" vertical="top" wrapText="1" indent="2"/>
    </xf>
    <xf numFmtId="0" fontId="3" fillId="0" borderId="0" xfId="0" applyFont="1" applyFill="1" applyAlignment="1">
      <alignment horizontal="left" wrapText="1" indent="1"/>
    </xf>
    <xf numFmtId="3" fontId="2" fillId="0" borderId="0" xfId="0" applyNumberFormat="1" applyFont="1" applyFill="1" applyAlignment="1">
      <alignment horizontal="right" vertical="top"/>
    </xf>
    <xf numFmtId="3" fontId="2" fillId="0" borderId="0" xfId="0" applyNumberFormat="1" applyFont="1" applyFill="1" applyAlignment="1">
      <alignment vertical="top"/>
    </xf>
    <xf numFmtId="0" fontId="2" fillId="0" borderId="0" xfId="0" applyFont="1" applyFill="1"/>
    <xf numFmtId="0" fontId="3" fillId="0" borderId="0" xfId="0" applyFont="1" applyFill="1"/>
    <xf numFmtId="0" fontId="2" fillId="0" borderId="0" xfId="0" applyFont="1" applyFill="1" applyAlignment="1">
      <alignment vertical="top"/>
    </xf>
    <xf numFmtId="0" fontId="3" fillId="0" borderId="0" xfId="0" applyFont="1" applyFill="1" applyAlignment="1">
      <alignment horizontal="left" wrapText="1" indent="2"/>
    </xf>
    <xf numFmtId="0" fontId="3" fillId="0" borderId="0" xfId="0" applyFont="1" applyFill="1" applyAlignment="1">
      <alignment horizontal="left" vertical="top" wrapText="1" indent="1"/>
    </xf>
    <xf numFmtId="0" fontId="2" fillId="0" borderId="0" xfId="0" applyFont="1" applyFill="1" applyAlignment="1"/>
    <xf numFmtId="3" fontId="2" fillId="0" borderId="0" xfId="0" applyNumberFormat="1" applyFont="1" applyFill="1" applyAlignment="1">
      <alignment horizontal="right"/>
    </xf>
    <xf numFmtId="3" fontId="2" fillId="0" borderId="0" xfId="0" applyNumberFormat="1" applyFont="1" applyFill="1" applyAlignment="1"/>
    <xf numFmtId="0" fontId="2" fillId="0" borderId="0" xfId="0" applyFont="1" applyFill="1" applyAlignment="1">
      <alignment wrapText="1"/>
    </xf>
    <xf numFmtId="0" fontId="2" fillId="0" borderId="1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wrapText="1"/>
    </xf>
    <xf numFmtId="0" fontId="2" fillId="0" borderId="1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Border="1"/>
    <xf numFmtId="0" fontId="3" fillId="0" borderId="0" xfId="0" applyFont="1" applyFill="1" applyBorder="1" applyAlignment="1">
      <alignment vertical="top"/>
    </xf>
    <xf numFmtId="0" fontId="3" fillId="0" borderId="9" xfId="0" applyFont="1" applyFill="1" applyBorder="1" applyAlignment="1">
      <alignment vertical="top"/>
    </xf>
    <xf numFmtId="166" fontId="3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 indent="2"/>
    </xf>
    <xf numFmtId="0" fontId="3" fillId="0" borderId="0" xfId="0" applyFont="1" applyAlignment="1">
      <alignment horizontal="left" vertical="top" wrapText="1" indent="1"/>
    </xf>
    <xf numFmtId="1" fontId="2" fillId="0" borderId="0" xfId="0" applyNumberFormat="1" applyFont="1" applyAlignment="1">
      <alignment horizontal="right" vertical="top" indent="1"/>
    </xf>
    <xf numFmtId="0" fontId="2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Border="1"/>
    <xf numFmtId="0" fontId="2" fillId="0" borderId="0" xfId="0" applyFont="1" applyAlignment="1">
      <alignment wrapText="1"/>
    </xf>
    <xf numFmtId="0" fontId="3" fillId="0" borderId="9" xfId="0" applyFont="1" applyBorder="1" applyAlignment="1">
      <alignment vertical="top" wrapText="1"/>
    </xf>
    <xf numFmtId="0" fontId="8" fillId="0" borderId="9" xfId="0" applyFont="1" applyBorder="1" applyAlignment="1">
      <alignment vertical="top"/>
    </xf>
    <xf numFmtId="0" fontId="2" fillId="0" borderId="0" xfId="0" applyFont="1"/>
    <xf numFmtId="3" fontId="3" fillId="0" borderId="0" xfId="0" applyNumberFormat="1" applyFont="1" applyFill="1" applyAlignment="1">
      <alignment horizontal="right" vertical="top"/>
    </xf>
    <xf numFmtId="3" fontId="2" fillId="0" borderId="0" xfId="0" applyNumberFormat="1" applyFont="1" applyFill="1" applyAlignment="1">
      <alignment horizontal="right" vertical="top"/>
    </xf>
    <xf numFmtId="0" fontId="2" fillId="0" borderId="0" xfId="0" applyFont="1" applyFill="1" applyAlignment="1">
      <alignment horizontal="left" wrapText="1" indent="1"/>
    </xf>
    <xf numFmtId="0" fontId="2" fillId="0" borderId="0" xfId="0" applyFont="1" applyAlignment="1">
      <alignment vertical="center"/>
    </xf>
    <xf numFmtId="0" fontId="2" fillId="0" borderId="15" xfId="0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top" indent="3"/>
    </xf>
    <xf numFmtId="0" fontId="3" fillId="0" borderId="9" xfId="0" applyFont="1" applyFill="1" applyBorder="1" applyAlignment="1">
      <alignment horizontal="left" vertical="top" indent="3"/>
    </xf>
    <xf numFmtId="0" fontId="3" fillId="0" borderId="9" xfId="0" applyFont="1" applyBorder="1" applyAlignment="1">
      <alignment horizontal="left" vertical="top"/>
    </xf>
    <xf numFmtId="0" fontId="2" fillId="0" borderId="0" xfId="0" applyFont="1"/>
    <xf numFmtId="3" fontId="3" fillId="0" borderId="0" xfId="0" applyNumberFormat="1" applyFont="1" applyAlignment="1">
      <alignment horizontal="right" vertical="top"/>
    </xf>
    <xf numFmtId="0" fontId="3" fillId="0" borderId="0" xfId="0" applyFont="1"/>
    <xf numFmtId="3" fontId="2" fillId="0" borderId="0" xfId="0" applyNumberFormat="1" applyFont="1" applyAlignment="1">
      <alignment horizontal="right" vertical="top"/>
    </xf>
    <xf numFmtId="0" fontId="2" fillId="0" borderId="15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center"/>
    </xf>
    <xf numFmtId="0" fontId="5" fillId="0" borderId="9" xfId="0" applyFont="1" applyFill="1" applyBorder="1" applyAlignment="1">
      <alignment horizontal="left" vertical="top"/>
    </xf>
    <xf numFmtId="0" fontId="2" fillId="0" borderId="0" xfId="0" applyFont="1"/>
    <xf numFmtId="165" fontId="3" fillId="0" borderId="0" xfId="0" applyNumberFormat="1" applyFont="1" applyAlignment="1">
      <alignment horizontal="right" vertical="top"/>
    </xf>
    <xf numFmtId="165" fontId="2" fillId="0" borderId="0" xfId="0" applyNumberFormat="1" applyFont="1" applyAlignment="1">
      <alignment horizontal="right" vertical="top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3" fontId="2" fillId="0" borderId="3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/>
    </xf>
    <xf numFmtId="165" fontId="3" fillId="0" borderId="0" xfId="0" applyNumberFormat="1" applyFont="1" applyFill="1" applyAlignment="1">
      <alignment horizontal="right" vertical="top" wrapText="1"/>
    </xf>
    <xf numFmtId="165" fontId="12" fillId="0" borderId="0" xfId="0" applyNumberFormat="1" applyFont="1" applyFill="1" applyAlignment="1">
      <alignment horizontal="right" vertical="top" wrapText="1"/>
    </xf>
    <xf numFmtId="3" fontId="12" fillId="0" borderId="0" xfId="0" applyNumberFormat="1" applyFont="1" applyBorder="1" applyAlignment="1">
      <alignment horizontal="right" vertical="top"/>
    </xf>
    <xf numFmtId="3" fontId="12" fillId="0" borderId="0" xfId="0" applyNumberFormat="1" applyFont="1" applyAlignment="1">
      <alignment horizontal="right" vertical="top"/>
    </xf>
    <xf numFmtId="165" fontId="2" fillId="0" borderId="0" xfId="0" applyNumberFormat="1" applyFont="1" applyFill="1" applyAlignment="1">
      <alignment horizontal="right" vertical="top" wrapText="1"/>
    </xf>
    <xf numFmtId="0" fontId="2" fillId="0" borderId="0" xfId="0" applyFont="1" applyAlignment="1">
      <alignment horizontal="right" vertical="top"/>
    </xf>
    <xf numFmtId="0" fontId="2" fillId="0" borderId="0" xfId="0" applyFont="1" applyBorder="1" applyAlignment="1">
      <alignment horizontal="left" vertical="top" wrapText="1"/>
    </xf>
    <xf numFmtId="3" fontId="3" fillId="0" borderId="0" xfId="0" applyNumberFormat="1" applyFont="1" applyFill="1" applyAlignment="1">
      <alignment vertical="top" wrapText="1"/>
    </xf>
    <xf numFmtId="3" fontId="12" fillId="0" borderId="0" xfId="0" applyNumberFormat="1" applyFont="1" applyFill="1" applyAlignment="1">
      <alignment vertical="top" wrapText="1"/>
    </xf>
    <xf numFmtId="165" fontId="3" fillId="0" borderId="0" xfId="0" applyNumberFormat="1" applyFont="1" applyFill="1" applyAlignment="1">
      <alignment vertical="top" wrapText="1"/>
    </xf>
    <xf numFmtId="3" fontId="3" fillId="0" borderId="0" xfId="0" applyNumberFormat="1" applyFont="1" applyFill="1" applyAlignment="1">
      <alignment vertical="top"/>
    </xf>
    <xf numFmtId="165" fontId="12" fillId="0" borderId="0" xfId="0" applyNumberFormat="1" applyFont="1" applyFill="1" applyAlignment="1">
      <alignment vertical="top" wrapText="1"/>
    </xf>
    <xf numFmtId="3" fontId="12" fillId="0" borderId="0" xfId="0" applyNumberFormat="1" applyFont="1" applyFill="1" applyAlignment="1">
      <alignment vertical="top"/>
    </xf>
    <xf numFmtId="165" fontId="2" fillId="0" borderId="0" xfId="0" applyNumberFormat="1" applyFont="1" applyFill="1" applyAlignment="1">
      <alignment vertical="top"/>
    </xf>
    <xf numFmtId="0" fontId="2" fillId="0" borderId="0" xfId="0" applyFont="1" applyFill="1" applyAlignment="1">
      <alignment vertical="top"/>
    </xf>
    <xf numFmtId="3" fontId="13" fillId="0" borderId="0" xfId="0" applyNumberFormat="1" applyFont="1" applyBorder="1" applyAlignment="1">
      <alignment horizontal="right" vertical="top" wrapText="1"/>
    </xf>
    <xf numFmtId="0" fontId="13" fillId="0" borderId="0" xfId="0" applyFont="1" applyFill="1" applyAlignment="1">
      <alignment vertical="top"/>
    </xf>
    <xf numFmtId="165" fontId="13" fillId="0" borderId="0" xfId="0" applyNumberFormat="1" applyFont="1" applyFill="1" applyAlignment="1">
      <alignment vertical="top"/>
    </xf>
    <xf numFmtId="0" fontId="3" fillId="0" borderId="0" xfId="0" applyFont="1"/>
    <xf numFmtId="165" fontId="3" fillId="0" borderId="0" xfId="0" applyNumberFormat="1" applyFont="1" applyFill="1" applyAlignment="1">
      <alignment vertical="top"/>
    </xf>
    <xf numFmtId="165" fontId="12" fillId="0" borderId="0" xfId="0" applyNumberFormat="1" applyFont="1" applyFill="1" applyAlignment="1">
      <alignment vertical="top"/>
    </xf>
    <xf numFmtId="3" fontId="12" fillId="0" borderId="0" xfId="0" applyNumberFormat="1" applyFont="1" applyBorder="1" applyAlignment="1">
      <alignment horizontal="right" vertical="top" wrapText="1"/>
    </xf>
    <xf numFmtId="3" fontId="2" fillId="0" borderId="0" xfId="0" applyNumberFormat="1" applyFont="1" applyBorder="1" applyAlignment="1">
      <alignment horizontal="right" vertical="top" wrapText="1"/>
    </xf>
    <xf numFmtId="0" fontId="3" fillId="0" borderId="0" xfId="0" applyFont="1" applyFill="1" applyAlignment="1">
      <alignment vertical="top"/>
    </xf>
    <xf numFmtId="0" fontId="12" fillId="0" borderId="0" xfId="0" applyFont="1" applyFill="1" applyAlignment="1">
      <alignment vertical="top"/>
    </xf>
    <xf numFmtId="3" fontId="3" fillId="0" borderId="0" xfId="0" applyNumberFormat="1" applyFont="1" applyBorder="1" applyAlignment="1">
      <alignment horizontal="right" vertical="top" wrapText="1"/>
    </xf>
    <xf numFmtId="165" fontId="2" fillId="0" borderId="0" xfId="0" applyNumberFormat="1" applyFont="1" applyFill="1" applyAlignment="1">
      <alignment vertical="top" wrapText="1"/>
    </xf>
    <xf numFmtId="165" fontId="13" fillId="0" borderId="0" xfId="0" applyNumberFormat="1" applyFont="1" applyFill="1" applyAlignment="1">
      <alignment vertical="top" wrapText="1"/>
    </xf>
    <xf numFmtId="3" fontId="2" fillId="0" borderId="0" xfId="0" applyNumberFormat="1" applyFont="1" applyFill="1" applyAlignment="1">
      <alignment vertical="top"/>
    </xf>
    <xf numFmtId="3" fontId="13" fillId="0" borderId="0" xfId="0" applyNumberFormat="1" applyFont="1" applyFill="1" applyAlignment="1">
      <alignment vertical="top"/>
    </xf>
    <xf numFmtId="0" fontId="6" fillId="0" borderId="11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indent="3"/>
    </xf>
    <xf numFmtId="0" fontId="3" fillId="0" borderId="0" xfId="0" applyFont="1" applyBorder="1" applyAlignment="1">
      <alignment horizontal="left" vertical="top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top" wrapText="1"/>
    </xf>
    <xf numFmtId="0" fontId="5" fillId="0" borderId="0" xfId="0" applyFont="1" applyAlignment="1">
      <alignment horizontal="left" wrapText="1" indent="2"/>
    </xf>
    <xf numFmtId="0" fontId="5" fillId="0" borderId="0" xfId="0" applyFont="1" applyAlignment="1">
      <alignment horizontal="left" wrapText="1" indent="1"/>
    </xf>
    <xf numFmtId="0" fontId="6" fillId="0" borderId="0" xfId="0" applyFont="1" applyAlignment="1"/>
    <xf numFmtId="0" fontId="3" fillId="0" borderId="0" xfId="0" applyFont="1"/>
    <xf numFmtId="0" fontId="3" fillId="0" borderId="0" xfId="0" applyFont="1" applyAlignment="1">
      <alignment horizontal="left" wrapText="1" indent="2"/>
    </xf>
    <xf numFmtId="0" fontId="3" fillId="0" borderId="0" xfId="0" applyFont="1" applyAlignment="1">
      <alignment horizontal="left" indent="4"/>
    </xf>
    <xf numFmtId="0" fontId="3" fillId="0" borderId="9" xfId="0" applyFont="1" applyBorder="1" applyAlignment="1">
      <alignment horizontal="left" indent="4"/>
    </xf>
    <xf numFmtId="0" fontId="3" fillId="0" borderId="0" xfId="0" applyFont="1" applyAlignment="1">
      <alignment horizontal="left" vertical="top"/>
    </xf>
    <xf numFmtId="0" fontId="2" fillId="0" borderId="0" xfId="0" applyNumberFormat="1" applyFont="1" applyFill="1" applyAlignment="1">
      <alignment horizontal="left" vertical="top" wrapText="1"/>
    </xf>
    <xf numFmtId="3" fontId="3" fillId="0" borderId="0" xfId="0" applyNumberFormat="1" applyFont="1" applyAlignment="1">
      <alignment vertical="center"/>
    </xf>
    <xf numFmtId="0" fontId="3" fillId="0" borderId="0" xfId="0" applyNumberFormat="1" applyFont="1" applyFill="1" applyAlignment="1">
      <alignment horizontal="left" vertical="top" wrapText="1" indent="2"/>
    </xf>
    <xf numFmtId="0" fontId="3" fillId="0" borderId="0" xfId="0" applyNumberFormat="1" applyFont="1" applyFill="1" applyAlignment="1">
      <alignment horizontal="left" vertical="top" wrapText="1" indent="1"/>
    </xf>
    <xf numFmtId="0" fontId="2" fillId="0" borderId="0" xfId="0" applyNumberFormat="1" applyFont="1" applyFill="1" applyAlignment="1">
      <alignment horizontal="left" vertical="top"/>
    </xf>
    <xf numFmtId="0" fontId="6" fillId="0" borderId="10" xfId="0" applyFont="1" applyFill="1" applyBorder="1" applyAlignment="1">
      <alignment horizontal="center" vertical="center" wrapText="1"/>
    </xf>
    <xf numFmtId="16" fontId="3" fillId="0" borderId="9" xfId="0" applyNumberFormat="1" applyFont="1" applyFill="1" applyBorder="1" applyAlignment="1">
      <alignment horizontal="left" vertical="top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165" fontId="3" fillId="0" borderId="0" xfId="0" applyNumberFormat="1" applyFont="1" applyFill="1" applyBorder="1" applyAlignment="1">
      <alignment horizontal="right" vertical="top"/>
    </xf>
    <xf numFmtId="0" fontId="3" fillId="0" borderId="0" xfId="0" applyNumberFormat="1" applyFont="1" applyFill="1" applyAlignment="1">
      <alignment horizontal="left" wrapText="1"/>
    </xf>
    <xf numFmtId="0" fontId="3" fillId="0" borderId="0" xfId="0" applyNumberFormat="1" applyFont="1" applyFill="1" applyAlignment="1">
      <alignment horizontal="left" vertical="center" wrapText="1" indent="2"/>
    </xf>
    <xf numFmtId="0" fontId="3" fillId="0" borderId="0" xfId="0" applyNumberFormat="1" applyFont="1" applyFill="1" applyAlignment="1">
      <alignment horizontal="left" vertical="center" wrapText="1" indent="1"/>
    </xf>
    <xf numFmtId="165" fontId="2" fillId="0" borderId="0" xfId="0" applyNumberFormat="1" applyFont="1" applyFill="1" applyBorder="1" applyAlignment="1">
      <alignment horizontal="right" vertical="top"/>
    </xf>
    <xf numFmtId="0" fontId="2" fillId="0" borderId="0" xfId="0" applyNumberFormat="1" applyFont="1" applyFill="1" applyAlignment="1">
      <alignment horizontal="left" vertical="center"/>
    </xf>
    <xf numFmtId="0" fontId="3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Protection="1"/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Fill="1" applyAlignment="1">
      <alignment horizontal="left"/>
    </xf>
    <xf numFmtId="0" fontId="2" fillId="0" borderId="0" xfId="0" applyFont="1" applyBorder="1" applyProtection="1"/>
    <xf numFmtId="0" fontId="6" fillId="0" borderId="11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top"/>
    </xf>
    <xf numFmtId="0" fontId="3" fillId="0" borderId="9" xfId="0" applyFont="1" applyBorder="1" applyAlignment="1" applyProtection="1">
      <alignment horizontal="left" vertical="top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3" fontId="3" fillId="0" borderId="0" xfId="0" applyNumberFormat="1" applyFont="1" applyFill="1" applyBorder="1" applyAlignment="1" applyProtection="1">
      <alignment horizontal="right" vertical="top" wrapText="1"/>
    </xf>
    <xf numFmtId="0" fontId="3" fillId="0" borderId="0" xfId="0" applyFont="1" applyAlignment="1" applyProtection="1">
      <alignment horizontal="center" vertical="center" wrapText="1"/>
      <protection locked="0"/>
    </xf>
    <xf numFmtId="3" fontId="2" fillId="0" borderId="0" xfId="0" applyNumberFormat="1" applyFont="1" applyFill="1" applyBorder="1" applyAlignment="1" applyProtection="1">
      <alignment horizontal="right" vertical="top" wrapText="1"/>
    </xf>
    <xf numFmtId="3" fontId="2" fillId="0" borderId="0" xfId="0" applyNumberFormat="1" applyFont="1" applyFill="1" applyBorder="1" applyAlignment="1">
      <alignment horizontal="right" vertical="top"/>
    </xf>
    <xf numFmtId="3" fontId="2" fillId="0" borderId="0" xfId="0" applyNumberFormat="1" applyFont="1" applyFill="1" applyAlignment="1">
      <alignment horizontal="right" vertical="top" wrapText="1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Alignment="1">
      <alignment horizontal="right" wrapText="1"/>
    </xf>
    <xf numFmtId="0" fontId="2" fillId="0" borderId="0" xfId="0" applyFont="1" applyProtection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indent="3"/>
    </xf>
    <xf numFmtId="0" fontId="3" fillId="0" borderId="0" xfId="0" applyFont="1" applyAlignment="1" applyProtection="1">
      <alignment horizontal="left" vertical="top" indent="3"/>
    </xf>
    <xf numFmtId="0" fontId="15" fillId="0" borderId="0" xfId="0" applyFont="1" applyAlignment="1" applyProtection="1">
      <alignment horizontal="left" vertical="top" indent="3"/>
    </xf>
    <xf numFmtId="0" fontId="8" fillId="0" borderId="0" xfId="0" applyFont="1" applyAlignment="1" applyProtection="1">
      <alignment horizontal="left" vertical="top"/>
    </xf>
    <xf numFmtId="0" fontId="2" fillId="0" borderId="0" xfId="0" applyFont="1" applyFill="1" applyProtection="1">
      <protection locked="0"/>
    </xf>
    <xf numFmtId="0" fontId="2" fillId="0" borderId="0" xfId="0" applyFont="1" applyFill="1" applyAlignment="1" applyProtection="1">
      <alignment horizontal="center" vertical="center" wrapText="1"/>
      <protection locked="0"/>
    </xf>
    <xf numFmtId="3" fontId="3" fillId="0" borderId="0" xfId="1" applyNumberFormat="1" applyFont="1" applyFill="1" applyBorder="1" applyAlignment="1">
      <alignment vertical="top"/>
    </xf>
    <xf numFmtId="0" fontId="3" fillId="0" borderId="0" xfId="0" applyFont="1" applyFill="1" applyAlignment="1" applyProtection="1">
      <alignment horizontal="center" vertical="center" wrapText="1"/>
      <protection locked="0"/>
    </xf>
    <xf numFmtId="3" fontId="3" fillId="0" borderId="0" xfId="0" applyNumberFormat="1" applyFont="1" applyFill="1" applyAlignment="1">
      <alignment horizontal="right" vertical="top" wrapText="1"/>
    </xf>
    <xf numFmtId="3" fontId="2" fillId="0" borderId="0" xfId="1" applyNumberFormat="1" applyFont="1" applyFill="1" applyBorder="1" applyAlignment="1">
      <alignment vertical="top"/>
    </xf>
    <xf numFmtId="0" fontId="2" fillId="0" borderId="0" xfId="0" applyFont="1" applyFill="1" applyAlignment="1" applyProtection="1">
      <alignment horizontal="left" vertical="center" wrapText="1" indent="2"/>
      <protection locked="0"/>
    </xf>
    <xf numFmtId="3" fontId="2" fillId="0" borderId="0" xfId="0" applyNumberFormat="1" applyFont="1" applyFill="1" applyAlignment="1">
      <alignment horizontal="right" vertical="top" wrapText="1"/>
    </xf>
    <xf numFmtId="3" fontId="2" fillId="0" borderId="0" xfId="0" applyNumberFormat="1" applyFont="1" applyFill="1" applyAlignment="1">
      <alignment horizontal="right" wrapText="1"/>
    </xf>
    <xf numFmtId="1" fontId="2" fillId="0" borderId="0" xfId="0" applyNumberFormat="1" applyFont="1" applyFill="1" applyAlignment="1">
      <alignment horizontal="right" wrapText="1"/>
    </xf>
    <xf numFmtId="0" fontId="2" fillId="0" borderId="0" xfId="0" applyFont="1" applyFill="1" applyAlignment="1" applyProtection="1">
      <alignment horizontal="center" vertical="center"/>
    </xf>
    <xf numFmtId="0" fontId="2" fillId="0" borderId="0" xfId="0" applyFont="1" applyFill="1" applyProtection="1"/>
    <xf numFmtId="0" fontId="2" fillId="0" borderId="21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165" fontId="3" fillId="0" borderId="0" xfId="0" applyNumberFormat="1" applyFont="1" applyAlignment="1" applyProtection="1">
      <alignment vertical="top"/>
      <protection locked="0"/>
    </xf>
    <xf numFmtId="3" fontId="3" fillId="0" borderId="0" xfId="0" applyNumberFormat="1" applyFont="1" applyAlignment="1" applyProtection="1">
      <alignment vertical="top"/>
      <protection locked="0"/>
    </xf>
    <xf numFmtId="0" fontId="3" fillId="0" borderId="0" xfId="0" applyFont="1" applyAlignment="1">
      <alignment horizontal="left" wrapText="1"/>
    </xf>
    <xf numFmtId="165" fontId="2" fillId="0" borderId="0" xfId="0" applyNumberFormat="1" applyFont="1" applyAlignment="1" applyProtection="1">
      <alignment vertical="top"/>
      <protection locked="0"/>
    </xf>
    <xf numFmtId="3" fontId="2" fillId="0" borderId="0" xfId="0" applyNumberFormat="1" applyFont="1" applyAlignment="1" applyProtection="1">
      <alignment vertical="top"/>
      <protection locked="0"/>
    </xf>
    <xf numFmtId="0" fontId="6" fillId="0" borderId="0" xfId="0" applyFont="1" applyAlignment="1">
      <alignment wrapText="1"/>
    </xf>
    <xf numFmtId="0" fontId="2" fillId="0" borderId="0" xfId="0" applyFont="1" applyAlignment="1" applyProtection="1">
      <alignment horizontal="center" wrapText="1"/>
      <protection locked="0"/>
    </xf>
    <xf numFmtId="165" fontId="2" fillId="0" borderId="0" xfId="0" applyNumberFormat="1" applyFont="1" applyAlignment="1" applyProtection="1">
      <protection locked="0"/>
    </xf>
    <xf numFmtId="3" fontId="2" fillId="0" borderId="0" xfId="0" applyNumberFormat="1" applyFont="1" applyAlignment="1" applyProtection="1">
      <protection locked="0"/>
    </xf>
    <xf numFmtId="0" fontId="2" fillId="0" borderId="0" xfId="0" applyFont="1" applyAlignment="1" applyProtection="1">
      <alignment vertical="top"/>
      <protection locked="0"/>
    </xf>
    <xf numFmtId="0" fontId="2" fillId="0" borderId="2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3" fillId="0" borderId="9" xfId="0" applyFont="1" applyBorder="1" applyAlignment="1" applyProtection="1">
      <alignment horizontal="left" vertical="top" indent="4"/>
    </xf>
    <xf numFmtId="0" fontId="3" fillId="0" borderId="9" xfId="0" applyFont="1" applyBorder="1" applyAlignment="1" applyProtection="1">
      <alignment horizontal="left" vertical="top"/>
    </xf>
    <xf numFmtId="0" fontId="2" fillId="0" borderId="0" xfId="0" applyFont="1" applyAlignment="1"/>
    <xf numFmtId="49" fontId="3" fillId="0" borderId="0" xfId="0" applyNumberFormat="1" applyFont="1" applyBorder="1" applyAlignment="1">
      <alignment wrapText="1"/>
    </xf>
    <xf numFmtId="3" fontId="2" fillId="0" borderId="0" xfId="0" applyNumberFormat="1" applyFont="1" applyBorder="1" applyAlignment="1">
      <alignment vertical="top"/>
    </xf>
    <xf numFmtId="49" fontId="3" fillId="0" borderId="0" xfId="0" applyNumberFormat="1" applyFont="1" applyBorder="1" applyAlignment="1">
      <alignment horizontal="left" vertical="center" wrapText="1" indent="2"/>
    </xf>
    <xf numFmtId="49" fontId="3" fillId="0" borderId="0" xfId="0" applyNumberFormat="1" applyFont="1" applyBorder="1" applyAlignment="1">
      <alignment horizontal="left" vertical="center" wrapText="1" indent="1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NumberFormat="1" applyFont="1" applyBorder="1" applyAlignment="1">
      <alignment horizontal="left" vertical="center"/>
    </xf>
    <xf numFmtId="3" fontId="2" fillId="0" borderId="0" xfId="0" applyNumberFormat="1" applyFont="1" applyBorder="1" applyAlignment="1"/>
    <xf numFmtId="0" fontId="2" fillId="0" borderId="0" xfId="0" applyFont="1" applyBorder="1" applyAlignment="1">
      <alignment horizontal="left"/>
    </xf>
    <xf numFmtId="0" fontId="2" fillId="0" borderId="11" xfId="0" applyFont="1" applyBorder="1" applyAlignment="1">
      <alignment horizontal="center" vertical="center" wrapText="1"/>
    </xf>
    <xf numFmtId="0" fontId="3" fillId="0" borderId="9" xfId="0" applyFont="1" applyBorder="1" applyAlignment="1">
      <alignment vertical="center"/>
    </xf>
    <xf numFmtId="0" fontId="2" fillId="0" borderId="0" xfId="0" applyFont="1" applyFill="1"/>
    <xf numFmtId="0" fontId="6" fillId="0" borderId="0" xfId="0" applyFont="1" applyFill="1"/>
    <xf numFmtId="0" fontId="3" fillId="0" borderId="0" xfId="0" applyNumberFormat="1" applyFont="1" applyFill="1" applyAlignment="1">
      <alignment horizontal="left" wrapText="1"/>
    </xf>
    <xf numFmtId="0" fontId="3" fillId="0" borderId="0" xfId="0" applyNumberFormat="1" applyFont="1" applyFill="1" applyAlignment="1">
      <alignment horizontal="left" vertical="center" wrapText="1" indent="2"/>
    </xf>
    <xf numFmtId="0" fontId="3" fillId="0" borderId="0" xfId="0" applyNumberFormat="1" applyFont="1" applyFill="1" applyAlignment="1">
      <alignment horizontal="left" vertical="center" wrapText="1" indent="1"/>
    </xf>
    <xf numFmtId="3" fontId="2" fillId="0" borderId="0" xfId="0" applyNumberFormat="1" applyFont="1" applyFill="1" applyAlignment="1">
      <alignment horizontal="right" vertical="top"/>
    </xf>
    <xf numFmtId="0" fontId="2" fillId="0" borderId="0" xfId="0" applyNumberFormat="1" applyFont="1" applyFill="1" applyAlignment="1">
      <alignment horizontal="left" vertical="center"/>
    </xf>
    <xf numFmtId="3" fontId="2" fillId="0" borderId="0" xfId="0" applyNumberFormat="1" applyFont="1" applyFill="1" applyAlignment="1">
      <alignment horizontal="right"/>
    </xf>
    <xf numFmtId="0" fontId="2" fillId="0" borderId="0" xfId="0" applyNumberFormat="1" applyFont="1" applyFill="1" applyAlignment="1">
      <alignment horizontal="left"/>
    </xf>
    <xf numFmtId="0" fontId="6" fillId="0" borderId="11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/>
    </xf>
    <xf numFmtId="0" fontId="2" fillId="0" borderId="0" xfId="0" applyFont="1"/>
    <xf numFmtId="0" fontId="3" fillId="0" borderId="0" xfId="0" applyFont="1" applyFill="1" applyAlignment="1">
      <alignment horizontal="left" vertical="center" wrapText="1"/>
    </xf>
    <xf numFmtId="0" fontId="6" fillId="0" borderId="0" xfId="0" applyFont="1"/>
    <xf numFmtId="0" fontId="6" fillId="0" borderId="1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top"/>
    </xf>
    <xf numFmtId="0" fontId="2" fillId="0" borderId="0" xfId="0" applyFont="1" applyAlignment="1">
      <alignment vertical="center"/>
    </xf>
    <xf numFmtId="3" fontId="3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center" wrapText="1" indent="1"/>
    </xf>
    <xf numFmtId="49" fontId="3" fillId="0" borderId="0" xfId="0" applyNumberFormat="1" applyFont="1" applyAlignment="1">
      <alignment horizontal="left" vertical="center" wrapText="1" indent="2"/>
    </xf>
    <xf numFmtId="49" fontId="3" fillId="0" borderId="0" xfId="0" applyNumberFormat="1" applyFont="1" applyAlignment="1">
      <alignment horizontal="left" vertical="center" wrapText="1" indent="1"/>
    </xf>
    <xf numFmtId="3" fontId="2" fillId="0" borderId="0" xfId="0" applyNumberFormat="1" applyFont="1" applyAlignment="1">
      <alignment horizontal="right" wrapText="1"/>
    </xf>
    <xf numFmtId="0" fontId="2" fillId="0" borderId="0" xfId="0" applyFont="1" applyAlignment="1"/>
    <xf numFmtId="3" fontId="2" fillId="0" borderId="19" xfId="0" applyNumberFormat="1" applyFont="1" applyBorder="1" applyAlignment="1">
      <alignment horizontal="right" wrapText="1"/>
    </xf>
    <xf numFmtId="0" fontId="2" fillId="0" borderId="1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/>
    </xf>
    <xf numFmtId="0" fontId="3" fillId="0" borderId="9" xfId="0" applyFont="1" applyBorder="1" applyAlignment="1">
      <alignment vertical="top" wrapText="1"/>
    </xf>
    <xf numFmtId="0" fontId="3" fillId="0" borderId="9" xfId="0" applyFont="1" applyBorder="1" applyAlignment="1">
      <alignment vertical="top"/>
    </xf>
    <xf numFmtId="3" fontId="3" fillId="0" borderId="0" xfId="0" applyNumberFormat="1" applyFont="1" applyAlignment="1">
      <alignment vertical="top"/>
    </xf>
    <xf numFmtId="3" fontId="2" fillId="0" borderId="0" xfId="0" applyNumberFormat="1" applyFont="1" applyAlignment="1">
      <alignment vertical="top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3" fontId="3" fillId="0" borderId="0" xfId="0" applyNumberFormat="1" applyFont="1" applyBorder="1" applyAlignment="1">
      <alignment horizontal="right" wrapText="1"/>
    </xf>
    <xf numFmtId="165" fontId="3" fillId="0" borderId="0" xfId="0" applyNumberFormat="1" applyFont="1" applyFill="1" applyBorder="1" applyAlignment="1">
      <alignment horizontal="right" wrapText="1"/>
    </xf>
    <xf numFmtId="3" fontId="3" fillId="0" borderId="0" xfId="0" applyNumberFormat="1" applyFont="1" applyFill="1" applyBorder="1" applyAlignment="1">
      <alignment horizontal="right" wrapText="1"/>
    </xf>
    <xf numFmtId="0" fontId="3" fillId="0" borderId="0" xfId="0" applyFont="1" applyFill="1" applyAlignment="1">
      <alignment vertical="center" wrapText="1"/>
    </xf>
    <xf numFmtId="3" fontId="2" fillId="0" borderId="0" xfId="0" applyNumberFormat="1" applyFont="1" applyBorder="1" applyAlignment="1">
      <alignment horizontal="right" wrapText="1"/>
    </xf>
    <xf numFmtId="165" fontId="2" fillId="0" borderId="0" xfId="0" applyNumberFormat="1" applyFont="1" applyFill="1" applyBorder="1" applyAlignment="1">
      <alignment horizontal="right" wrapText="1"/>
    </xf>
    <xf numFmtId="3" fontId="2" fillId="0" borderId="0" xfId="0" applyNumberFormat="1" applyFont="1" applyFill="1" applyBorder="1" applyAlignment="1">
      <alignment horizontal="right" wrapText="1"/>
    </xf>
    <xf numFmtId="0" fontId="2" fillId="0" borderId="0" xfId="0" applyFont="1" applyAlignment="1">
      <alignment wrapText="1"/>
    </xf>
    <xf numFmtId="0" fontId="2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 indent="2"/>
    </xf>
    <xf numFmtId="0" fontId="3" fillId="0" borderId="0" xfId="0" applyFont="1" applyFill="1" applyAlignment="1">
      <alignment horizontal="left" vertical="center" wrapText="1" indent="1"/>
    </xf>
    <xf numFmtId="0" fontId="2" fillId="0" borderId="0" xfId="0" applyFont="1" applyFill="1" applyAlignment="1">
      <alignment vertical="center"/>
    </xf>
    <xf numFmtId="49" fontId="3" fillId="0" borderId="0" xfId="0" applyNumberFormat="1" applyFont="1" applyFill="1" applyAlignment="1">
      <alignment horizontal="left" vertical="center" wrapText="1" indent="1"/>
    </xf>
    <xf numFmtId="2" fontId="2" fillId="0" borderId="0" xfId="0" applyNumberFormat="1" applyFont="1" applyFill="1" applyAlignment="1">
      <alignment horizontal="left" vertical="center"/>
    </xf>
    <xf numFmtId="2" fontId="3" fillId="0" borderId="0" xfId="0" applyNumberFormat="1" applyFont="1" applyFill="1" applyAlignment="1">
      <alignment horizontal="left" vertical="center" wrapText="1" indent="2"/>
    </xf>
    <xf numFmtId="0" fontId="2" fillId="0" borderId="0" xfId="0" applyFont="1" applyFill="1" applyAlignment="1"/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vertical="top" wrapText="1"/>
    </xf>
    <xf numFmtId="0" fontId="3" fillId="0" borderId="14" xfId="0" applyFont="1" applyFill="1" applyBorder="1" applyAlignment="1">
      <alignment vertical="top"/>
    </xf>
    <xf numFmtId="3" fontId="3" fillId="0" borderId="0" xfId="0" applyNumberFormat="1" applyFont="1" applyBorder="1" applyAlignment="1">
      <alignment vertical="top"/>
    </xf>
    <xf numFmtId="49" fontId="3" fillId="0" borderId="0" xfId="0" applyNumberFormat="1" applyFont="1" applyAlignment="1">
      <alignment wrapText="1"/>
    </xf>
    <xf numFmtId="2" fontId="3" fillId="0" borderId="0" xfId="0" applyNumberFormat="1" applyFont="1" applyAlignment="1">
      <alignment horizontal="left" vertical="center" wrapText="1" indent="2"/>
    </xf>
    <xf numFmtId="3" fontId="3" fillId="0" borderId="0" xfId="0" applyNumberFormat="1" applyFont="1" applyFill="1" applyBorder="1" applyAlignment="1">
      <alignment vertical="top"/>
    </xf>
    <xf numFmtId="2" fontId="3" fillId="0" borderId="0" xfId="0" applyNumberFormat="1" applyFont="1" applyAlignment="1">
      <alignment horizontal="left" vertical="center" wrapText="1" indent="1"/>
    </xf>
    <xf numFmtId="3" fontId="2" fillId="0" borderId="0" xfId="0" applyNumberFormat="1" applyFont="1" applyFill="1" applyBorder="1" applyAlignment="1">
      <alignment vertical="top"/>
    </xf>
    <xf numFmtId="0" fontId="2" fillId="0" borderId="0" xfId="0" applyFont="1" applyAlignment="1">
      <alignment vertical="center"/>
    </xf>
    <xf numFmtId="3" fontId="2" fillId="0" borderId="24" xfId="0" applyNumberFormat="1" applyFont="1" applyFill="1" applyBorder="1" applyAlignment="1">
      <alignment vertical="top"/>
    </xf>
    <xf numFmtId="0" fontId="2" fillId="0" borderId="0" xfId="0" applyFont="1" applyAlignment="1"/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wrapText="1"/>
    </xf>
    <xf numFmtId="0" fontId="3" fillId="0" borderId="9" xfId="0" applyFont="1" applyBorder="1" applyAlignment="1">
      <alignment horizontal="left"/>
    </xf>
    <xf numFmtId="0" fontId="2" fillId="0" borderId="0" xfId="0" applyFont="1" applyFill="1"/>
    <xf numFmtId="3" fontId="3" fillId="0" borderId="0" xfId="0" applyNumberFormat="1" applyFont="1" applyFill="1"/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wrapText="1"/>
    </xf>
    <xf numFmtId="49" fontId="3" fillId="0" borderId="0" xfId="0" applyNumberFormat="1" applyFont="1" applyFill="1" applyAlignment="1">
      <alignment horizontal="left" wrapText="1"/>
    </xf>
    <xf numFmtId="3" fontId="2" fillId="0" borderId="0" xfId="0" applyNumberFormat="1" applyFont="1" applyFill="1" applyAlignment="1">
      <alignment wrapText="1"/>
    </xf>
    <xf numFmtId="3" fontId="2" fillId="0" borderId="0" xfId="0" applyNumberFormat="1" applyFont="1" applyFill="1"/>
    <xf numFmtId="3" fontId="2" fillId="0" borderId="0" xfId="0" applyNumberFormat="1" applyFont="1" applyFill="1" applyAlignment="1"/>
    <xf numFmtId="0" fontId="3" fillId="0" borderId="0" xfId="0" applyFont="1" applyAlignment="1">
      <alignment horizontal="left"/>
    </xf>
    <xf numFmtId="0" fontId="0" fillId="0" borderId="0" xfId="0" applyFill="1"/>
    <xf numFmtId="0" fontId="18" fillId="0" borderId="0" xfId="0" applyFont="1" applyFill="1"/>
    <xf numFmtId="3" fontId="3" fillId="0" borderId="0" xfId="0" applyNumberFormat="1" applyFont="1" applyFill="1" applyAlignment="1">
      <alignment horizontal="right" vertical="center"/>
    </xf>
    <xf numFmtId="3" fontId="3" fillId="0" borderId="0" xfId="0" applyNumberFormat="1" applyFont="1" applyFill="1" applyAlignment="1">
      <alignment vertical="center"/>
    </xf>
    <xf numFmtId="165" fontId="3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>
      <alignment horizontal="left"/>
    </xf>
    <xf numFmtId="0" fontId="3" fillId="0" borderId="0" xfId="0" applyNumberFormat="1" applyFont="1" applyFill="1" applyAlignment="1">
      <alignment horizontal="left" vertical="center" indent="2"/>
    </xf>
    <xf numFmtId="0" fontId="3" fillId="0" borderId="0" xfId="0" applyNumberFormat="1" applyFont="1" applyFill="1" applyAlignment="1">
      <alignment horizontal="left" vertical="center" indent="1"/>
    </xf>
    <xf numFmtId="3" fontId="2" fillId="0" borderId="0" xfId="0" applyNumberFormat="1" applyFont="1" applyFill="1" applyAlignment="1">
      <alignment vertical="center"/>
    </xf>
    <xf numFmtId="165" fontId="2" fillId="0" borderId="0" xfId="0" applyNumberFormat="1" applyFont="1" applyFill="1" applyAlignment="1">
      <alignment vertical="center"/>
    </xf>
    <xf numFmtId="49" fontId="19" fillId="0" borderId="0" xfId="0" applyNumberFormat="1" applyFont="1" applyFill="1" applyAlignment="1">
      <alignment horizontal="right" vertical="center"/>
    </xf>
    <xf numFmtId="0" fontId="2" fillId="0" borderId="12" xfId="0" applyFont="1" applyFill="1" applyBorder="1" applyAlignment="1">
      <alignment horizontal="center" vertical="center"/>
    </xf>
    <xf numFmtId="49" fontId="21" fillId="0" borderId="9" xfId="0" applyNumberFormat="1" applyFont="1" applyFill="1" applyBorder="1" applyAlignment="1">
      <alignment vertical="top"/>
    </xf>
    <xf numFmtId="0" fontId="22" fillId="0" borderId="0" xfId="0" applyFont="1" applyFill="1"/>
    <xf numFmtId="3" fontId="22" fillId="0" borderId="0" xfId="0" applyNumberFormat="1" applyFont="1" applyFill="1" applyAlignment="1">
      <alignment horizontal="right"/>
    </xf>
    <xf numFmtId="3" fontId="22" fillId="0" borderId="0" xfId="0" applyNumberFormat="1" applyFont="1" applyFill="1"/>
    <xf numFmtId="3" fontId="2" fillId="0" borderId="0" xfId="0" applyNumberFormat="1" applyFont="1" applyFill="1" applyBorder="1" applyAlignment="1">
      <alignment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 indent="1"/>
    </xf>
    <xf numFmtId="49" fontId="2" fillId="0" borderId="0" xfId="0" applyNumberFormat="1" applyFont="1" applyFill="1" applyAlignment="1">
      <alignment vertical="center"/>
    </xf>
    <xf numFmtId="49" fontId="3" fillId="0" borderId="0" xfId="0" applyNumberFormat="1" applyFont="1" applyFill="1" applyAlignment="1">
      <alignment vertical="center"/>
    </xf>
    <xf numFmtId="2" fontId="3" fillId="0" borderId="0" xfId="0" applyNumberFormat="1" applyFont="1" applyFill="1" applyAlignment="1">
      <alignment horizontal="left" vertical="center" indent="2"/>
    </xf>
    <xf numFmtId="2" fontId="3" fillId="0" borderId="0" xfId="0" applyNumberFormat="1" applyFont="1" applyFill="1" applyAlignment="1">
      <alignment horizontal="left" vertical="center" indent="1"/>
    </xf>
    <xf numFmtId="3" fontId="2" fillId="0" borderId="3" xfId="0" applyNumberFormat="1" applyFont="1" applyFill="1" applyBorder="1" applyAlignment="1">
      <alignment horizontal="center" vertical="center" wrapText="1"/>
    </xf>
    <xf numFmtId="3" fontId="2" fillId="0" borderId="3" xfId="0" applyNumberFormat="1" applyFont="1" applyFill="1" applyBorder="1" applyAlignment="1">
      <alignment horizontal="center" vertical="center"/>
    </xf>
    <xf numFmtId="0" fontId="14" fillId="0" borderId="0" xfId="0" applyFont="1" applyFill="1"/>
    <xf numFmtId="0" fontId="0" fillId="0" borderId="14" xfId="0" applyFill="1" applyBorder="1" applyAlignment="1">
      <alignment vertical="center"/>
    </xf>
    <xf numFmtId="0" fontId="21" fillId="0" borderId="14" xfId="0" applyFont="1" applyFill="1" applyBorder="1" applyAlignment="1">
      <alignment vertical="center"/>
    </xf>
    <xf numFmtId="3" fontId="2" fillId="0" borderId="0" xfId="0" applyNumberFormat="1" applyFont="1" applyFill="1"/>
    <xf numFmtId="3" fontId="3" fillId="0" borderId="0" xfId="0" applyNumberFormat="1" applyFont="1" applyFill="1" applyAlignment="1"/>
    <xf numFmtId="0" fontId="2" fillId="0" borderId="0" xfId="0" applyFont="1"/>
    <xf numFmtId="165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3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1"/>
    </xf>
    <xf numFmtId="167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165" fontId="3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 wrapText="1" indent="2"/>
    </xf>
    <xf numFmtId="0" fontId="3" fillId="0" borderId="0" xfId="0" applyFont="1" applyAlignment="1">
      <alignment horizontal="left" wrapText="1" indent="1"/>
    </xf>
    <xf numFmtId="165" fontId="2" fillId="0" borderId="0" xfId="0" applyNumberFormat="1" applyFont="1" applyAlignment="1"/>
    <xf numFmtId="0" fontId="2" fillId="0" borderId="0" xfId="0" applyFont="1" applyAlignment="1"/>
    <xf numFmtId="164" fontId="2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4" fillId="0" borderId="0" xfId="0" applyFont="1"/>
    <xf numFmtId="0" fontId="21" fillId="0" borderId="0" xfId="0" applyFont="1" applyAlignment="1">
      <alignment horizontal="left"/>
    </xf>
    <xf numFmtId="0" fontId="21" fillId="0" borderId="0" xfId="0" applyFont="1" applyAlignment="1"/>
    <xf numFmtId="49" fontId="21" fillId="0" borderId="0" xfId="0" applyNumberFormat="1" applyFont="1" applyAlignment="1"/>
    <xf numFmtId="164" fontId="3" fillId="0" borderId="0" xfId="0" applyNumberFormat="1" applyFont="1" applyFill="1" applyAlignment="1">
      <alignment horizontal="right" wrapText="1"/>
    </xf>
    <xf numFmtId="3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left" wrapText="1"/>
    </xf>
    <xf numFmtId="164" fontId="2" fillId="0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horizontal="right" wrapText="1"/>
    </xf>
    <xf numFmtId="0" fontId="2" fillId="0" borderId="0" xfId="0" applyFont="1" applyFill="1" applyAlignment="1">
      <alignment wrapText="1"/>
    </xf>
    <xf numFmtId="0" fontId="3" fillId="0" borderId="0" xfId="0" applyFont="1" applyFill="1" applyAlignment="1">
      <alignment horizontal="right" wrapText="1"/>
    </xf>
    <xf numFmtId="3" fontId="2" fillId="0" borderId="0" xfId="0" applyNumberFormat="1" applyFont="1" applyFill="1" applyAlignment="1">
      <alignment horizontal="right" wrapText="1"/>
    </xf>
    <xf numFmtId="0" fontId="17" fillId="0" borderId="15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vertical="center" wrapText="1"/>
    </xf>
    <xf numFmtId="0" fontId="3" fillId="0" borderId="0" xfId="0" applyFont="1" applyFill="1" applyAlignment="1">
      <alignment vertical="center" wrapText="1"/>
    </xf>
    <xf numFmtId="164" fontId="2" fillId="0" borderId="0" xfId="0" applyNumberFormat="1" applyFont="1" applyFill="1" applyBorder="1" applyAlignment="1">
      <alignment horizontal="right" wrapText="1"/>
    </xf>
    <xf numFmtId="0" fontId="25" fillId="0" borderId="0" xfId="0" applyFont="1" applyFill="1"/>
    <xf numFmtId="0" fontId="2" fillId="0" borderId="0" xfId="0" applyFont="1" applyFill="1"/>
    <xf numFmtId="165" fontId="3" fillId="0" borderId="0" xfId="0" applyNumberFormat="1" applyFont="1" applyFill="1"/>
    <xf numFmtId="165" fontId="3" fillId="0" borderId="0" xfId="0" applyNumberFormat="1" applyFont="1" applyFill="1" applyProtection="1">
      <protection locked="0"/>
    </xf>
    <xf numFmtId="165" fontId="3" fillId="0" borderId="0" xfId="0" applyNumberFormat="1" applyFont="1"/>
    <xf numFmtId="3" fontId="3" fillId="0" borderId="0" xfId="0" applyNumberFormat="1" applyFont="1" applyFill="1" applyAlignment="1">
      <alignment horizontal="right"/>
    </xf>
    <xf numFmtId="3" fontId="3" fillId="0" borderId="0" xfId="0" applyNumberFormat="1" applyFont="1" applyProtection="1">
      <protection locked="0"/>
    </xf>
    <xf numFmtId="0" fontId="3" fillId="0" borderId="0" xfId="0" applyNumberFormat="1" applyFont="1" applyFill="1" applyAlignment="1">
      <alignment horizontal="left"/>
    </xf>
    <xf numFmtId="0" fontId="3" fillId="0" borderId="0" xfId="0" applyFont="1" applyFill="1"/>
    <xf numFmtId="165" fontId="3" fillId="0" borderId="0" xfId="0" quotePrefix="1" applyNumberFormat="1" applyFont="1" applyFill="1"/>
    <xf numFmtId="0" fontId="3" fillId="0" borderId="0" xfId="0" applyNumberFormat="1" applyFont="1" applyFill="1" applyAlignment="1">
      <alignment horizontal="left" vertical="center" indent="2"/>
    </xf>
    <xf numFmtId="0" fontId="3" fillId="0" borderId="0" xfId="0" applyNumberFormat="1" applyFont="1" applyFill="1" applyAlignment="1">
      <alignment horizontal="left" vertical="center" indent="1"/>
    </xf>
    <xf numFmtId="165" fontId="2" fillId="0" borderId="0" xfId="0" quotePrefix="1" applyNumberFormat="1" applyFont="1" applyFill="1"/>
    <xf numFmtId="165" fontId="2" fillId="0" borderId="0" xfId="0" applyNumberFormat="1" applyFont="1" applyFill="1" applyProtection="1">
      <protection locked="0"/>
    </xf>
    <xf numFmtId="165" fontId="2" fillId="0" borderId="0" xfId="0" applyNumberFormat="1" applyFont="1"/>
    <xf numFmtId="3" fontId="2" fillId="0" borderId="0" xfId="0" applyNumberFormat="1" applyFont="1" applyFill="1" applyAlignment="1">
      <alignment horizontal="right"/>
    </xf>
    <xf numFmtId="3" fontId="2" fillId="0" borderId="0" xfId="0" applyNumberFormat="1" applyFont="1" applyProtection="1">
      <protection locked="0"/>
    </xf>
    <xf numFmtId="0" fontId="2" fillId="0" borderId="0" xfId="0" applyNumberFormat="1" applyFont="1" applyFill="1" applyAlignment="1">
      <alignment horizontal="left" vertical="center"/>
    </xf>
    <xf numFmtId="165" fontId="2" fillId="0" borderId="0" xfId="0" applyNumberFormat="1" applyFont="1" applyFill="1"/>
    <xf numFmtId="165" fontId="2" fillId="0" borderId="0" xfId="0" quotePrefix="1" applyNumberFormat="1" applyFont="1" applyFill="1" applyAlignment="1"/>
    <xf numFmtId="165" fontId="2" fillId="0" borderId="0" xfId="0" applyNumberFormat="1" applyFont="1" applyFill="1" applyAlignment="1" applyProtection="1">
      <protection locked="0"/>
    </xf>
    <xf numFmtId="165" fontId="2" fillId="0" borderId="0" xfId="0" applyNumberFormat="1" applyFont="1" applyFill="1" applyAlignment="1"/>
    <xf numFmtId="165" fontId="2" fillId="0" borderId="0" xfId="0" applyNumberFormat="1" applyFont="1" applyAlignment="1"/>
    <xf numFmtId="0" fontId="2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center" vertical="center" wrapText="1"/>
    </xf>
    <xf numFmtId="0" fontId="21" fillId="0" borderId="0" xfId="0" applyFont="1" applyFill="1" applyAlignment="1">
      <alignment vertical="center"/>
    </xf>
    <xf numFmtId="0" fontId="17" fillId="0" borderId="3" xfId="0" applyFont="1" applyFill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left" vertical="center" wrapText="1"/>
    </xf>
    <xf numFmtId="0" fontId="21" fillId="0" borderId="9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left" vertical="center"/>
    </xf>
    <xf numFmtId="0" fontId="27" fillId="0" borderId="0" xfId="0" applyFont="1" applyFill="1" applyAlignment="1">
      <alignment horizontal="left" vertical="center"/>
    </xf>
    <xf numFmtId="0" fontId="14" fillId="0" borderId="0" xfId="0" applyFont="1" applyFill="1"/>
    <xf numFmtId="0" fontId="17" fillId="0" borderId="2" xfId="0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14" fillId="0" borderId="0" xfId="0" applyFont="1" applyFill="1" applyBorder="1"/>
    <xf numFmtId="3" fontId="3" fillId="0" borderId="0" xfId="0" applyNumberFormat="1" applyFont="1" applyFill="1" applyBorder="1"/>
    <xf numFmtId="3" fontId="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left" indent="2"/>
    </xf>
    <xf numFmtId="0" fontId="3" fillId="0" borderId="0" xfId="0" applyFont="1" applyFill="1" applyAlignment="1">
      <alignment horizontal="left" indent="1"/>
    </xf>
    <xf numFmtId="3" fontId="2" fillId="0" borderId="0" xfId="0" applyNumberFormat="1" applyFont="1" applyFill="1" applyBorder="1"/>
    <xf numFmtId="3" fontId="2" fillId="0" borderId="0" xfId="0" applyNumberFormat="1" applyFont="1" applyFill="1" applyAlignment="1">
      <alignment vertical="center"/>
    </xf>
    <xf numFmtId="0" fontId="14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left"/>
    </xf>
    <xf numFmtId="0" fontId="24" fillId="0" borderId="0" xfId="0" applyFont="1" applyFill="1" applyBorder="1" applyAlignment="1">
      <alignment horizontal="left"/>
    </xf>
    <xf numFmtId="0" fontId="24" fillId="0" borderId="0" xfId="0" applyFont="1" applyFill="1" applyAlignment="1">
      <alignment horizontal="left"/>
    </xf>
    <xf numFmtId="0" fontId="21" fillId="0" borderId="0" xfId="0" applyFont="1" applyFill="1" applyAlignment="1">
      <alignment horizontal="left"/>
    </xf>
    <xf numFmtId="165" fontId="3" fillId="0" borderId="0" xfId="0" applyNumberFormat="1" applyFont="1" applyFill="1" applyBorder="1" applyAlignment="1">
      <alignment horizontal="right" vertical="center"/>
    </xf>
    <xf numFmtId="165" fontId="3" fillId="0" borderId="0" xfId="0" applyNumberFormat="1" applyFont="1" applyFill="1" applyAlignment="1">
      <alignment horizontal="right" vertical="center"/>
    </xf>
    <xf numFmtId="3" fontId="3" fillId="0" borderId="0" xfId="0" applyNumberFormat="1" applyFont="1" applyFill="1" applyAlignment="1">
      <alignment horizontal="right" vertical="center"/>
    </xf>
    <xf numFmtId="3" fontId="2" fillId="0" borderId="0" xfId="0" applyNumberFormat="1" applyFont="1" applyFill="1" applyAlignment="1">
      <alignment horizontal="right" vertical="center"/>
    </xf>
    <xf numFmtId="165" fontId="3" fillId="0" borderId="0" xfId="0" applyNumberFormat="1" applyFont="1" applyFill="1" applyBorder="1"/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/>
    </xf>
    <xf numFmtId="0" fontId="2" fillId="0" borderId="0" xfId="0" applyFont="1" applyFill="1" applyAlignment="1"/>
    <xf numFmtId="0" fontId="21" fillId="0" borderId="14" xfId="0" applyFont="1" applyFill="1" applyBorder="1" applyAlignment="1"/>
    <xf numFmtId="165" fontId="3" fillId="0" borderId="0" xfId="0" applyNumberFormat="1" applyFont="1" applyFill="1" applyBorder="1"/>
    <xf numFmtId="165" fontId="2" fillId="0" borderId="0" xfId="0" applyNumberFormat="1" applyFont="1" applyFill="1" applyBorder="1"/>
    <xf numFmtId="49" fontId="21" fillId="0" borderId="0" xfId="0" applyNumberFormat="1" applyFont="1" applyFill="1" applyAlignment="1">
      <alignment vertical="center"/>
    </xf>
    <xf numFmtId="0" fontId="21" fillId="0" borderId="0" xfId="0" applyFont="1" applyFill="1"/>
    <xf numFmtId="0" fontId="0" fillId="0" borderId="14" xfId="0" applyFill="1" applyBorder="1" applyAlignment="1"/>
    <xf numFmtId="3" fontId="2" fillId="0" borderId="0" xfId="0" applyNumberFormat="1" applyFont="1" applyBorder="1"/>
    <xf numFmtId="3" fontId="2" fillId="0" borderId="0" xfId="0" applyNumberFormat="1" applyFont="1" applyBorder="1" applyProtection="1">
      <protection locked="0"/>
    </xf>
    <xf numFmtId="0" fontId="14" fillId="0" borderId="0" xfId="0" applyFont="1" applyFill="1" applyAlignment="1">
      <alignment vertical="center"/>
    </xf>
    <xf numFmtId="3" fontId="3" fillId="0" borderId="0" xfId="0" applyNumberFormat="1" applyFont="1" applyAlignment="1">
      <alignment wrapText="1"/>
    </xf>
    <xf numFmtId="0" fontId="3" fillId="0" borderId="0" xfId="0" applyFont="1" applyFill="1" applyAlignment="1"/>
    <xf numFmtId="3" fontId="26" fillId="0" borderId="0" xfId="0" applyNumberFormat="1" applyFont="1" applyFill="1" applyAlignment="1">
      <alignment wrapText="1"/>
    </xf>
    <xf numFmtId="3" fontId="26" fillId="0" borderId="0" xfId="0" applyNumberFormat="1" applyFont="1" applyAlignment="1">
      <alignment wrapText="1"/>
    </xf>
    <xf numFmtId="0" fontId="2" fillId="0" borderId="22" xfId="0" applyFont="1" applyFill="1" applyBorder="1" applyAlignment="1">
      <alignment horizontal="center" vertical="center" wrapText="1"/>
    </xf>
    <xf numFmtId="164" fontId="3" fillId="0" borderId="0" xfId="0" applyNumberFormat="1" applyFont="1" applyFill="1"/>
    <xf numFmtId="164" fontId="2" fillId="0" borderId="0" xfId="0" applyNumberFormat="1" applyFont="1" applyFill="1"/>
    <xf numFmtId="0" fontId="24" fillId="0" borderId="0" xfId="0" applyFont="1" applyFill="1"/>
    <xf numFmtId="0" fontId="14" fillId="0" borderId="0" xfId="0" applyFont="1" applyFill="1" applyBorder="1"/>
    <xf numFmtId="164" fontId="3" fillId="0" borderId="0" xfId="0" applyNumberFormat="1" applyFont="1" applyFill="1" applyBorder="1"/>
    <xf numFmtId="3" fontId="3" fillId="0" borderId="0" xfId="0" applyNumberFormat="1" applyFont="1" applyFill="1" applyBorder="1" applyAlignment="1">
      <alignment horizontal="right" vertical="center"/>
    </xf>
    <xf numFmtId="3" fontId="3" fillId="0" borderId="0" xfId="0" applyNumberFormat="1" applyFont="1" applyBorder="1" applyAlignment="1">
      <alignment horizontal="right" vertical="center"/>
    </xf>
    <xf numFmtId="3" fontId="3" fillId="0" borderId="0" xfId="0" applyNumberFormat="1" applyFont="1" applyBorder="1"/>
    <xf numFmtId="0" fontId="3" fillId="0" borderId="0" xfId="0" applyFont="1" applyFill="1" applyBorder="1" applyAlignment="1">
      <alignment horizontal="left" vertical="center"/>
    </xf>
    <xf numFmtId="164" fontId="2" fillId="0" borderId="0" xfId="0" applyNumberFormat="1" applyFont="1" applyFill="1" applyBorder="1"/>
    <xf numFmtId="3" fontId="2" fillId="0" borderId="0" xfId="0" applyNumberFormat="1" applyFont="1" applyFill="1" applyBorder="1" applyAlignment="1">
      <alignment horizontal="right" vertical="center"/>
    </xf>
    <xf numFmtId="3" fontId="2" fillId="0" borderId="0" xfId="0" applyNumberFormat="1" applyFont="1" applyBorder="1" applyAlignment="1">
      <alignment horizontal="right" vertical="center"/>
    </xf>
    <xf numFmtId="3" fontId="2" fillId="0" borderId="0" xfId="0" quotePrefix="1" applyNumberFormat="1" applyFont="1" applyBorder="1" applyAlignment="1">
      <alignment horizontal="right" vertical="center" indent="1"/>
    </xf>
    <xf numFmtId="0" fontId="2" fillId="0" borderId="20" xfId="0" applyFont="1" applyFill="1" applyBorder="1" applyAlignment="1">
      <alignment horizontal="left" vertical="center" wrapText="1"/>
    </xf>
    <xf numFmtId="0" fontId="2" fillId="0" borderId="20" xfId="0" applyFont="1" applyFill="1" applyBorder="1" applyAlignment="1">
      <alignment horizontal="left" vertical="center"/>
    </xf>
    <xf numFmtId="3" fontId="3" fillId="0" borderId="0" xfId="0" applyNumberFormat="1" applyFont="1" applyFill="1" applyBorder="1"/>
    <xf numFmtId="0" fontId="3" fillId="0" borderId="20" xfId="0" applyFont="1" applyFill="1" applyBorder="1" applyAlignment="1">
      <alignment horizontal="left" vertical="center"/>
    </xf>
    <xf numFmtId="3" fontId="3" fillId="0" borderId="0" xfId="0" applyNumberFormat="1" applyFont="1" applyBorder="1" applyAlignment="1">
      <alignment horizontal="right"/>
    </xf>
    <xf numFmtId="0" fontId="3" fillId="0" borderId="20" xfId="0" applyFont="1" applyFill="1" applyBorder="1" applyAlignment="1">
      <alignment horizontal="left" vertical="center" indent="1"/>
    </xf>
    <xf numFmtId="3" fontId="2" fillId="0" borderId="0" xfId="0" applyNumberFormat="1" applyFont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0" fontId="3" fillId="0" borderId="20" xfId="0" applyFont="1" applyFill="1" applyBorder="1" applyAlignment="1">
      <alignment horizontal="left" vertical="center" indent="2"/>
    </xf>
    <xf numFmtId="164" fontId="2" fillId="0" borderId="24" xfId="0" applyNumberFormat="1" applyFont="1" applyFill="1" applyBorder="1"/>
    <xf numFmtId="3" fontId="2" fillId="0" borderId="24" xfId="0" applyNumberFormat="1" applyFont="1" applyFill="1" applyBorder="1" applyAlignment="1">
      <alignment horizontal="right"/>
    </xf>
    <xf numFmtId="0" fontId="14" fillId="0" borderId="0" xfId="0" applyFont="1" applyFill="1" applyAlignment="1">
      <alignment vertical="center"/>
    </xf>
    <xf numFmtId="2" fontId="2" fillId="0" borderId="3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/>
    </xf>
    <xf numFmtId="0" fontId="21" fillId="0" borderId="14" xfId="0" applyFont="1" applyFill="1" applyBorder="1" applyAlignment="1"/>
    <xf numFmtId="3" fontId="3" fillId="0" borderId="0" xfId="0" applyNumberFormat="1" applyFont="1" applyFill="1" applyAlignment="1">
      <alignment horizontal="right"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 indent="2"/>
    </xf>
    <xf numFmtId="0" fontId="3" fillId="0" borderId="0" xfId="0" applyFont="1" applyFill="1" applyAlignment="1">
      <alignment horizontal="left" vertical="center" indent="1"/>
    </xf>
    <xf numFmtId="3" fontId="2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/>
    </xf>
    <xf numFmtId="0" fontId="14" fillId="0" borderId="0" xfId="0" applyFont="1" applyFill="1" applyAlignment="1"/>
    <xf numFmtId="0" fontId="21" fillId="0" borderId="0" xfId="0" applyFont="1" applyFill="1" applyAlignment="1"/>
    <xf numFmtId="164" fontId="3" fillId="0" borderId="0" xfId="0" applyNumberFormat="1" applyFont="1"/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 indent="2"/>
    </xf>
    <xf numFmtId="0" fontId="3" fillId="0" borderId="0" xfId="0" applyFont="1" applyFill="1" applyAlignment="1">
      <alignment horizontal="left" vertical="center" indent="1"/>
    </xf>
    <xf numFmtId="164" fontId="26" fillId="0" borderId="0" xfId="0" applyNumberFormat="1" applyFont="1"/>
    <xf numFmtId="0" fontId="2" fillId="0" borderId="0" xfId="0" applyFont="1" applyFill="1" applyAlignment="1">
      <alignment horizontal="left" vertical="center"/>
    </xf>
    <xf numFmtId="0" fontId="14" fillId="0" borderId="0" xfId="0" applyFont="1" applyFill="1" applyAlignment="1"/>
    <xf numFmtId="0" fontId="21" fillId="0" borderId="0" xfId="0" applyFont="1" applyFill="1" applyAlignment="1"/>
    <xf numFmtId="0" fontId="3" fillId="0" borderId="0" xfId="0" applyFont="1" applyFill="1"/>
    <xf numFmtId="164" fontId="3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vertical="center" wrapText="1"/>
    </xf>
    <xf numFmtId="0" fontId="28" fillId="0" borderId="0" xfId="0" applyFont="1" applyFill="1"/>
    <xf numFmtId="3" fontId="31" fillId="0" borderId="0" xfId="0" applyNumberFormat="1" applyFont="1" applyFill="1" applyBorder="1"/>
    <xf numFmtId="3" fontId="31" fillId="0" borderId="0" xfId="0" applyNumberFormat="1" applyFont="1" applyFill="1"/>
    <xf numFmtId="0" fontId="3" fillId="0" borderId="0" xfId="0" applyFont="1" applyFill="1" applyAlignment="1">
      <alignment horizontal="left"/>
    </xf>
    <xf numFmtId="3" fontId="3" fillId="0" borderId="0" xfId="0" applyNumberFormat="1" applyFont="1" applyFill="1" applyBorder="1" applyAlignment="1"/>
    <xf numFmtId="3" fontId="3" fillId="0" borderId="0" xfId="0" applyNumberFormat="1" applyFont="1" applyFill="1" applyAlignment="1"/>
    <xf numFmtId="3" fontId="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left" indent="2"/>
    </xf>
    <xf numFmtId="0" fontId="3" fillId="0" borderId="0" xfId="0" applyFont="1" applyFill="1" applyAlignment="1">
      <alignment horizontal="left" indent="1"/>
    </xf>
    <xf numFmtId="3" fontId="2" fillId="0" borderId="0" xfId="0" applyNumberFormat="1" applyFont="1" applyFill="1" applyBorder="1" applyAlignment="1"/>
    <xf numFmtId="0" fontId="28" fillId="0" borderId="0" xfId="0" applyFont="1" applyFill="1" applyBorder="1"/>
    <xf numFmtId="3" fontId="2" fillId="0" borderId="0" xfId="0" applyNumberFormat="1" applyFont="1" applyFill="1" applyAlignment="1"/>
    <xf numFmtId="3" fontId="2" fillId="0" borderId="0" xfId="0" applyNumberFormat="1" applyFont="1" applyFill="1" applyAlignment="1">
      <alignment vertical="center"/>
    </xf>
    <xf numFmtId="0" fontId="32" fillId="0" borderId="0" xfId="0" applyFont="1" applyFill="1"/>
    <xf numFmtId="3" fontId="3" fillId="0" borderId="16" xfId="0" applyNumberFormat="1" applyFont="1" applyFill="1" applyBorder="1" applyAlignment="1"/>
    <xf numFmtId="0" fontId="28" fillId="0" borderId="0" xfId="0" applyFont="1" applyFill="1" applyAlignment="1"/>
    <xf numFmtId="3" fontId="31" fillId="0" borderId="0" xfId="0" applyNumberFormat="1" applyFont="1" applyFill="1" applyAlignment="1"/>
    <xf numFmtId="3" fontId="31" fillId="0" borderId="0" xfId="0" applyNumberFormat="1" applyFont="1" applyFill="1" applyBorder="1" applyAlignment="1"/>
    <xf numFmtId="0" fontId="28" fillId="0" borderId="24" xfId="0" applyFont="1" applyFill="1" applyBorder="1"/>
    <xf numFmtId="0" fontId="28" fillId="0" borderId="0" xfId="0" applyFont="1" applyFill="1" applyAlignment="1">
      <alignment vertical="center" wrapText="1"/>
    </xf>
    <xf numFmtId="0" fontId="28" fillId="0" borderId="17" xfId="0" applyFont="1" applyFill="1" applyBorder="1" applyAlignment="1">
      <alignment horizontal="center" vertical="center" wrapText="1"/>
    </xf>
    <xf numFmtId="0" fontId="28" fillId="0" borderId="3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8" fillId="0" borderId="0" xfId="0" applyFont="1" applyFill="1"/>
    <xf numFmtId="0" fontId="21" fillId="0" borderId="0" xfId="0" applyFont="1" applyFill="1" applyBorder="1" applyAlignment="1"/>
    <xf numFmtId="0" fontId="21" fillId="0" borderId="14" xfId="0" applyFont="1" applyFill="1" applyBorder="1" applyAlignment="1"/>
    <xf numFmtId="0" fontId="0" fillId="0" borderId="0" xfId="0"/>
    <xf numFmtId="3" fontId="3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center"/>
    </xf>
    <xf numFmtId="3" fontId="3" fillId="0" borderId="0" xfId="0" applyNumberFormat="1" applyFont="1" applyBorder="1" applyAlignment="1">
      <alignment horizontal="right" vertical="top"/>
    </xf>
    <xf numFmtId="0" fontId="3" fillId="0" borderId="0" xfId="0" applyFont="1" applyAlignment="1">
      <alignment horizontal="left" indent="2"/>
    </xf>
    <xf numFmtId="0" fontId="21" fillId="0" borderId="0" xfId="0" applyFont="1"/>
    <xf numFmtId="0" fontId="3" fillId="0" borderId="0" xfId="0" applyFont="1" applyAlignment="1">
      <alignment horizontal="left" vertical="center" indent="1"/>
    </xf>
    <xf numFmtId="3" fontId="2" fillId="0" borderId="0" xfId="0" applyNumberFormat="1" applyFont="1" applyBorder="1" applyAlignment="1">
      <alignment horizontal="right" vertical="top"/>
    </xf>
    <xf numFmtId="0" fontId="2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1" fillId="0" borderId="14" xfId="0" applyFont="1" applyBorder="1" applyAlignment="1">
      <alignment vertical="center"/>
    </xf>
    <xf numFmtId="3" fontId="3" fillId="0" borderId="0" xfId="0" applyNumberFormat="1" applyFont="1" applyFill="1" applyBorder="1"/>
    <xf numFmtId="3" fontId="3" fillId="0" borderId="0" xfId="0" applyNumberFormat="1" applyFont="1" applyFill="1" applyBorder="1" applyAlignment="1" applyProtection="1">
      <alignment horizontal="right" wrapText="1"/>
    </xf>
    <xf numFmtId="3" fontId="3" fillId="0" borderId="0" xfId="0" applyNumberFormat="1" applyFont="1" applyFill="1" applyAlignment="1">
      <alignment horizontal="right" wrapText="1"/>
    </xf>
    <xf numFmtId="3" fontId="2" fillId="0" borderId="0" xfId="0" applyNumberFormat="1" applyFont="1" applyFill="1" applyBorder="1" applyAlignment="1" applyProtection="1">
      <alignment horizontal="right" wrapText="1"/>
    </xf>
    <xf numFmtId="3" fontId="2" fillId="0" borderId="0" xfId="0" applyNumberFormat="1" applyFont="1" applyFill="1" applyBorder="1"/>
    <xf numFmtId="3" fontId="3" fillId="0" borderId="0" xfId="0" applyNumberFormat="1" applyFont="1" applyAlignment="1" applyProtection="1">
      <alignment horizontal="right" vertical="center" wrapText="1"/>
      <protection locked="0"/>
    </xf>
    <xf numFmtId="3" fontId="2" fillId="0" borderId="0" xfId="0" applyNumberFormat="1" applyFont="1" applyAlignment="1" applyProtection="1">
      <alignment horizontal="right" vertical="center" wrapText="1"/>
      <protection locked="0"/>
    </xf>
    <xf numFmtId="3" fontId="2" fillId="0" borderId="0" xfId="0" applyNumberFormat="1" applyFont="1" applyFill="1" applyAlignment="1" applyProtection="1">
      <alignment horizontal="right" vertical="center" wrapText="1"/>
      <protection locked="0"/>
    </xf>
    <xf numFmtId="0" fontId="6" fillId="0" borderId="11" xfId="0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7" fillId="0" borderId="9" xfId="0" applyFont="1" applyBorder="1" applyAlignment="1" applyProtection="1">
      <alignment horizontal="left" vertical="top"/>
    </xf>
    <xf numFmtId="0" fontId="2" fillId="0" borderId="0" xfId="0" applyFont="1"/>
    <xf numFmtId="0" fontId="3" fillId="0" borderId="0" xfId="0" applyFont="1"/>
    <xf numFmtId="168" fontId="3" fillId="0" borderId="0" xfId="0" applyNumberFormat="1" applyFont="1" applyFill="1"/>
    <xf numFmtId="3" fontId="5" fillId="0" borderId="0" xfId="0" applyNumberFormat="1" applyFont="1" applyFill="1" applyBorder="1"/>
    <xf numFmtId="169" fontId="3" fillId="0" borderId="0" xfId="0" applyNumberFormat="1" applyFont="1"/>
    <xf numFmtId="3" fontId="3" fillId="0" borderId="0" xfId="0" applyNumberFormat="1" applyFont="1"/>
    <xf numFmtId="170" fontId="3" fillId="0" borderId="0" xfId="0" applyNumberFormat="1" applyFont="1" applyFill="1"/>
    <xf numFmtId="170" fontId="3" fillId="0" borderId="0" xfId="0" applyNumberFormat="1" applyFont="1"/>
    <xf numFmtId="0" fontId="3" fillId="0" borderId="0" xfId="0" applyFont="1" applyBorder="1" applyAlignment="1">
      <alignment horizontal="left" wrapText="1" indent="1"/>
    </xf>
    <xf numFmtId="3" fontId="5" fillId="0" borderId="0" xfId="0" applyNumberFormat="1" applyFont="1" applyBorder="1"/>
    <xf numFmtId="0" fontId="3" fillId="0" borderId="0" xfId="0" applyFont="1" applyBorder="1" applyAlignment="1">
      <alignment horizontal="left" wrapText="1" indent="2"/>
    </xf>
    <xf numFmtId="168" fontId="2" fillId="0" borderId="0" xfId="0" applyNumberFormat="1" applyFont="1"/>
    <xf numFmtId="169" fontId="2" fillId="0" borderId="0" xfId="0" applyNumberFormat="1" applyFont="1"/>
    <xf numFmtId="3" fontId="2" fillId="0" borderId="0" xfId="0" applyNumberFormat="1" applyFont="1"/>
    <xf numFmtId="170" fontId="2" fillId="0" borderId="0" xfId="0" applyNumberFormat="1" applyFont="1" applyFill="1"/>
    <xf numFmtId="170" fontId="2" fillId="0" borderId="0" xfId="0" applyNumberFormat="1" applyFont="1"/>
    <xf numFmtId="0" fontId="2" fillId="0" borderId="0" xfId="0" applyFont="1" applyBorder="1"/>
    <xf numFmtId="0" fontId="2" fillId="0" borderId="0" xfId="0" applyFont="1" applyBorder="1" applyAlignment="1"/>
    <xf numFmtId="168" fontId="3" fillId="0" borderId="0" xfId="0" applyNumberFormat="1" applyFont="1"/>
    <xf numFmtId="0" fontId="2" fillId="0" borderId="0" xfId="0" applyFont="1" applyBorder="1" applyAlignment="1">
      <alignment horizontal="left"/>
    </xf>
    <xf numFmtId="0" fontId="3" fillId="0" borderId="0" xfId="0" applyFont="1" applyFill="1" applyBorder="1" applyAlignment="1">
      <alignment horizontal="left" wrapText="1" indent="1"/>
    </xf>
    <xf numFmtId="3" fontId="5" fillId="0" borderId="0" xfId="0" applyNumberFormat="1" applyFont="1"/>
    <xf numFmtId="3" fontId="2" fillId="0" borderId="0" xfId="0" applyNumberFormat="1" applyFont="1"/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/>
    <xf numFmtId="0" fontId="2" fillId="0" borderId="0" xfId="0" applyFont="1" applyProtection="1">
      <protection locked="0"/>
    </xf>
    <xf numFmtId="3" fontId="2" fillId="0" borderId="0" xfId="0" applyNumberFormat="1" applyFont="1" applyProtection="1">
      <protection locked="0"/>
    </xf>
    <xf numFmtId="0" fontId="2" fillId="0" borderId="2" xfId="0" applyFont="1" applyFill="1" applyBorder="1" applyAlignment="1" applyProtection="1">
      <alignment horizontal="center" vertical="center"/>
      <protection locked="0"/>
    </xf>
    <xf numFmtId="0" fontId="2" fillId="0" borderId="3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/>
    <xf numFmtId="0" fontId="2" fillId="0" borderId="0" xfId="0" applyFont="1" applyBorder="1" applyAlignment="1"/>
    <xf numFmtId="0" fontId="21" fillId="0" borderId="0" xfId="0" applyFont="1" applyBorder="1" applyAlignment="1"/>
    <xf numFmtId="3" fontId="3" fillId="0" borderId="0" xfId="0" applyNumberFormat="1" applyFont="1"/>
    <xf numFmtId="3" fontId="2" fillId="0" borderId="0" xfId="0" applyNumberFormat="1" applyFont="1" applyAlignment="1">
      <alignment horizontal="right"/>
    </xf>
    <xf numFmtId="0" fontId="21" fillId="0" borderId="9" xfId="0" applyFont="1" applyBorder="1" applyAlignment="1"/>
    <xf numFmtId="0" fontId="2" fillId="0" borderId="2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/>
    <xf numFmtId="0" fontId="2" fillId="0" borderId="0" xfId="0" applyFont="1" applyAlignment="1">
      <alignment horizontal="right"/>
    </xf>
    <xf numFmtId="3" fontId="3" fillId="0" borderId="0" xfId="0" applyNumberFormat="1" applyFont="1" applyAlignment="1">
      <alignment horizontal="right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right"/>
    </xf>
    <xf numFmtId="0" fontId="2" fillId="0" borderId="0" xfId="0" applyFont="1" applyBorder="1" applyAlignment="1"/>
    <xf numFmtId="0" fontId="2" fillId="0" borderId="10" xfId="0" applyFont="1" applyBorder="1" applyAlignment="1">
      <alignment horizontal="center" vertical="center" wrapText="1"/>
    </xf>
    <xf numFmtId="0" fontId="2" fillId="0" borderId="16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/>
    <xf numFmtId="0" fontId="2" fillId="0" borderId="9" xfId="0" applyFont="1" applyFill="1" applyBorder="1" applyAlignment="1"/>
    <xf numFmtId="3" fontId="2" fillId="0" borderId="0" xfId="0" applyNumberFormat="1" applyFont="1" applyFill="1" applyBorder="1" applyAlignment="1" applyProtection="1">
      <alignment horizontal="right" vertical="center"/>
      <protection locked="0"/>
    </xf>
    <xf numFmtId="0" fontId="3" fillId="0" borderId="0" xfId="0" applyFont="1" applyBorder="1"/>
    <xf numFmtId="3" fontId="3" fillId="0" borderId="0" xfId="0" applyNumberFormat="1" applyFont="1" applyBorder="1" applyAlignment="1">
      <alignment horizontal="right"/>
    </xf>
    <xf numFmtId="0" fontId="2" fillId="0" borderId="12" xfId="0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165" fontId="3" fillId="0" borderId="0" xfId="0" applyNumberFormat="1" applyFont="1" applyBorder="1"/>
    <xf numFmtId="3" fontId="3" fillId="0" borderId="0" xfId="0" applyNumberFormat="1" applyFont="1" applyBorder="1" applyAlignme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center" indent="2"/>
    </xf>
    <xf numFmtId="0" fontId="3" fillId="0" borderId="0" xfId="0" applyFont="1" applyAlignment="1">
      <alignment horizontal="left" vertical="center" indent="1"/>
    </xf>
    <xf numFmtId="3" fontId="34" fillId="0" borderId="0" xfId="0" applyNumberFormat="1" applyFont="1" applyBorder="1"/>
    <xf numFmtId="165" fontId="34" fillId="0" borderId="0" xfId="0" applyNumberFormat="1" applyFont="1" applyBorder="1"/>
    <xf numFmtId="3" fontId="34" fillId="0" borderId="0" xfId="0" applyNumberFormat="1" applyFont="1" applyBorder="1" applyAlignment="1"/>
    <xf numFmtId="0" fontId="2" fillId="0" borderId="0" xfId="0" applyFont="1" applyAlignment="1">
      <alignment vertical="center"/>
    </xf>
    <xf numFmtId="0" fontId="2" fillId="0" borderId="0" xfId="0" applyFont="1" applyAlignment="1" applyProtection="1">
      <alignment horizontal="center" wrapText="1"/>
      <protection locked="0"/>
    </xf>
    <xf numFmtId="0" fontId="2" fillId="0" borderId="0" xfId="0" applyFont="1" applyAlignment="1"/>
    <xf numFmtId="0" fontId="2" fillId="0" borderId="25" xfId="0" applyFont="1" applyBorder="1" applyAlignment="1" applyProtection="1">
      <alignment horizontal="center" vertical="center" wrapText="1"/>
    </xf>
    <xf numFmtId="0" fontId="2" fillId="0" borderId="22" xfId="0" applyFont="1" applyBorder="1" applyAlignment="1" applyProtection="1">
      <alignment horizontal="center" vertical="center"/>
    </xf>
    <xf numFmtId="0" fontId="14" fillId="0" borderId="0" xfId="0" applyFont="1" applyProtection="1">
      <protection locked="0"/>
    </xf>
    <xf numFmtId="0" fontId="21" fillId="0" borderId="9" xfId="0" applyFont="1" applyBorder="1" applyAlignment="1" applyProtection="1">
      <alignment vertical="center"/>
    </xf>
    <xf numFmtId="0" fontId="1" fillId="0" borderId="0" xfId="0" applyFont="1"/>
    <xf numFmtId="0" fontId="18" fillId="0" borderId="0" xfId="0" applyFont="1"/>
    <xf numFmtId="165" fontId="3" fillId="0" borderId="0" xfId="0" applyNumberFormat="1" applyFont="1" applyAlignment="1"/>
    <xf numFmtId="3" fontId="3" fillId="0" borderId="0" xfId="0" applyNumberFormat="1" applyFont="1" applyFill="1" applyAlignment="1">
      <alignment horizontal="right" vertical="center" wrapText="1"/>
    </xf>
    <xf numFmtId="3" fontId="3" fillId="0" borderId="0" xfId="0" applyNumberFormat="1" applyFont="1" applyAlignment="1"/>
    <xf numFmtId="0" fontId="3" fillId="0" borderId="0" xfId="0" applyFont="1"/>
    <xf numFmtId="0" fontId="3" fillId="0" borderId="0" xfId="0" applyFont="1" applyAlignment="1">
      <alignment horizontal="left" indent="2"/>
    </xf>
    <xf numFmtId="0" fontId="3" fillId="0" borderId="0" xfId="0" applyFont="1" applyAlignment="1">
      <alignment horizontal="left" indent="1"/>
    </xf>
    <xf numFmtId="165" fontId="2" fillId="0" borderId="0" xfId="0" applyNumberFormat="1" applyFont="1" applyAlignment="1"/>
    <xf numFmtId="3" fontId="2" fillId="0" borderId="0" xfId="0" applyNumberFormat="1" applyFont="1" applyFill="1" applyAlignment="1">
      <alignment horizontal="right" vertical="center" wrapText="1"/>
    </xf>
    <xf numFmtId="3" fontId="2" fillId="0" borderId="0" xfId="0" applyNumberFormat="1" applyFont="1" applyAlignment="1"/>
    <xf numFmtId="0" fontId="26" fillId="0" borderId="0" xfId="0" applyFont="1"/>
    <xf numFmtId="0" fontId="26" fillId="0" borderId="3" xfId="0" applyFont="1" applyBorder="1" applyAlignment="1">
      <alignment horizontal="center" vertical="center" wrapText="1"/>
    </xf>
    <xf numFmtId="0" fontId="21" fillId="0" borderId="14" xfId="0" applyFont="1" applyBorder="1" applyAlignment="1"/>
    <xf numFmtId="0" fontId="2" fillId="0" borderId="0" xfId="0" applyFont="1" applyFill="1"/>
    <xf numFmtId="0" fontId="0" fillId="0" borderId="0" xfId="0"/>
    <xf numFmtId="0" fontId="6" fillId="0" borderId="0" xfId="0" applyFont="1" applyFill="1"/>
    <xf numFmtId="0" fontId="3" fillId="0" borderId="0" xfId="0" applyFont="1" applyFill="1"/>
    <xf numFmtId="0" fontId="3" fillId="0" borderId="0" xfId="0" applyNumberFormat="1" applyFont="1" applyFill="1" applyAlignment="1">
      <alignment horizontal="left"/>
    </xf>
    <xf numFmtId="0" fontId="3" fillId="0" borderId="0" xfId="0" applyNumberFormat="1" applyFont="1" applyFill="1" applyAlignment="1">
      <alignment horizontal="left" vertical="center" indent="2"/>
    </xf>
    <xf numFmtId="0" fontId="3" fillId="0" borderId="0" xfId="0" applyNumberFormat="1" applyFont="1" applyFill="1" applyAlignment="1">
      <alignment horizontal="left" vertical="center" indent="1"/>
    </xf>
    <xf numFmtId="3" fontId="2" fillId="0" borderId="0" xfId="0" applyNumberFormat="1" applyFont="1" applyBorder="1" applyAlignment="1">
      <alignment horizontal="right"/>
    </xf>
    <xf numFmtId="3" fontId="34" fillId="0" borderId="0" xfId="0" applyNumberFormat="1" applyFont="1" applyBorder="1" applyAlignment="1">
      <alignment horizontal="right"/>
    </xf>
    <xf numFmtId="0" fontId="2" fillId="0" borderId="0" xfId="0" applyNumberFormat="1" applyFont="1" applyFill="1" applyAlignment="1">
      <alignment horizontal="left" vertical="center"/>
    </xf>
    <xf numFmtId="3" fontId="26" fillId="0" borderId="0" xfId="0" applyNumberFormat="1" applyFont="1" applyFill="1" applyAlignment="1">
      <alignment horizontal="right"/>
    </xf>
    <xf numFmtId="3" fontId="2" fillId="0" borderId="26" xfId="0" applyNumberFormat="1" applyFont="1" applyBorder="1" applyAlignment="1">
      <alignment horizontal="right"/>
    </xf>
    <xf numFmtId="3" fontId="34" fillId="0" borderId="26" xfId="0" applyNumberFormat="1" applyFont="1" applyBorder="1" applyAlignment="1">
      <alignment horizontal="right"/>
    </xf>
    <xf numFmtId="0" fontId="2" fillId="0" borderId="0" xfId="0" applyNumberFormat="1" applyFont="1" applyFill="1" applyAlignment="1">
      <alignment horizontal="left"/>
    </xf>
    <xf numFmtId="0" fontId="6" fillId="0" borderId="0" xfId="0" applyFont="1" applyFill="1" applyAlignment="1">
      <alignment horizontal="center" vertical="center"/>
    </xf>
    <xf numFmtId="0" fontId="6" fillId="0" borderId="15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2" fillId="0" borderId="14" xfId="0" applyFont="1" applyFill="1" applyBorder="1"/>
    <xf numFmtId="0" fontId="0" fillId="0" borderId="14" xfId="0" applyBorder="1"/>
    <xf numFmtId="0" fontId="6" fillId="0" borderId="14" xfId="0" applyFont="1" applyFill="1" applyBorder="1"/>
    <xf numFmtId="0" fontId="2" fillId="0" borderId="0" xfId="0" applyFont="1" applyFill="1" applyBorder="1"/>
    <xf numFmtId="0" fontId="2" fillId="0" borderId="14" xfId="0" applyFont="1" applyFill="1" applyBorder="1" applyAlignment="1">
      <alignment vertical="center"/>
    </xf>
    <xf numFmtId="0" fontId="21" fillId="0" borderId="14" xfId="0" applyFont="1" applyFill="1" applyBorder="1" applyAlignment="1">
      <alignment vertical="center"/>
    </xf>
    <xf numFmtId="3" fontId="26" fillId="0" borderId="0" xfId="0" applyNumberFormat="1" applyFont="1" applyBorder="1" applyAlignment="1">
      <alignment horizontal="right"/>
    </xf>
    <xf numFmtId="3" fontId="26" fillId="0" borderId="24" xfId="0" applyNumberFormat="1" applyFont="1" applyBorder="1" applyAlignment="1">
      <alignment horizontal="right"/>
    </xf>
    <xf numFmtId="0" fontId="2" fillId="0" borderId="17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wrapText="1"/>
    </xf>
    <xf numFmtId="0" fontId="14" fillId="0" borderId="14" xfId="0" applyFont="1" applyFill="1" applyBorder="1" applyAlignment="1">
      <alignment wrapText="1"/>
    </xf>
    <xf numFmtId="0" fontId="21" fillId="0" borderId="14" xfId="0" applyFont="1" applyFill="1" applyBorder="1" applyAlignment="1">
      <alignment vertical="top"/>
    </xf>
    <xf numFmtId="0" fontId="2" fillId="0" borderId="0" xfId="0" applyFont="1" applyFill="1"/>
    <xf numFmtId="0" fontId="3" fillId="0" borderId="0" xfId="0" applyFont="1" applyFill="1"/>
    <xf numFmtId="3" fontId="35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left" vertical="center" indent="2"/>
    </xf>
    <xf numFmtId="0" fontId="3" fillId="0" borderId="0" xfId="0" applyFont="1" applyFill="1" applyAlignment="1">
      <alignment horizontal="left" vertical="center" indent="1"/>
    </xf>
    <xf numFmtId="3" fontId="26" fillId="0" borderId="0" xfId="0" applyNumberFormat="1" applyFont="1" applyFill="1" applyAlignment="1">
      <alignment horizontal="right" vertical="center"/>
    </xf>
    <xf numFmtId="3" fontId="26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4" fillId="0" borderId="0" xfId="0" applyFont="1" applyFill="1"/>
    <xf numFmtId="0" fontId="21" fillId="0" borderId="14" xfId="0" applyFont="1" applyFill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/>
    <xf numFmtId="3" fontId="3" fillId="0" borderId="0" xfId="0" applyNumberFormat="1" applyFont="1" applyAlignment="1">
      <alignment horizontal="right"/>
    </xf>
    <xf numFmtId="49" fontId="3" fillId="0" borderId="0" xfId="0" applyNumberFormat="1" applyFont="1" applyAlignment="1"/>
    <xf numFmtId="2" fontId="3" fillId="0" borderId="0" xfId="0" applyNumberFormat="1" applyFont="1" applyAlignment="1">
      <alignment horizontal="left" vertical="center" indent="2"/>
    </xf>
    <xf numFmtId="2" fontId="3" fillId="0" borderId="0" xfId="0" applyNumberFormat="1" applyFont="1" applyAlignment="1">
      <alignment horizontal="left" vertical="center" indent="1"/>
    </xf>
    <xf numFmtId="3" fontId="2" fillId="0" borderId="0" xfId="0" applyNumberFormat="1" applyFont="1" applyAlignment="1">
      <alignment horizontal="right"/>
    </xf>
    <xf numFmtId="0" fontId="2" fillId="0" borderId="11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36" fillId="0" borderId="9" xfId="0" applyFont="1" applyBorder="1" applyAlignment="1"/>
    <xf numFmtId="0" fontId="21" fillId="0" borderId="9" xfId="0" applyFont="1" applyBorder="1" applyAlignment="1"/>
    <xf numFmtId="0" fontId="7" fillId="0" borderId="0" xfId="0" applyFont="1"/>
    <xf numFmtId="165" fontId="3" fillId="0" borderId="0" xfId="0" applyNumberFormat="1" applyFont="1" applyFill="1" applyAlignment="1">
      <alignment horizontal="right" vertical="center"/>
    </xf>
    <xf numFmtId="3" fontId="3" fillId="0" borderId="0" xfId="0" applyNumberFormat="1" applyFont="1" applyAlignment="1">
      <alignment horizontal="right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left" vertical="center" indent="2"/>
    </xf>
    <xf numFmtId="0" fontId="3" fillId="0" borderId="0" xfId="0" applyFont="1" applyFill="1" applyAlignment="1">
      <alignment horizontal="left" vertical="center" indent="1"/>
    </xf>
    <xf numFmtId="165" fontId="2" fillId="0" borderId="0" xfId="0" applyNumberFormat="1" applyFont="1" applyFill="1" applyAlignment="1">
      <alignment horizontal="right" vertical="center"/>
    </xf>
    <xf numFmtId="3" fontId="2" fillId="0" borderId="0" xfId="0" applyNumberFormat="1" applyFont="1" applyAlignment="1">
      <alignment horizontal="right"/>
    </xf>
    <xf numFmtId="0" fontId="2" fillId="0" borderId="0" xfId="0" applyFont="1" applyFill="1" applyAlignment="1">
      <alignment vertical="center"/>
    </xf>
    <xf numFmtId="49" fontId="3" fillId="0" borderId="0" xfId="0" applyNumberFormat="1" applyFont="1" applyFill="1" applyAlignment="1">
      <alignment horizontal="left" vertical="center" indent="1"/>
    </xf>
    <xf numFmtId="2" fontId="2" fillId="0" borderId="0" xfId="0" applyNumberFormat="1" applyFont="1" applyFill="1" applyAlignment="1">
      <alignment horizontal="left" vertical="center"/>
    </xf>
    <xf numFmtId="2" fontId="3" fillId="0" borderId="0" xfId="0" applyNumberFormat="1" applyFont="1" applyFill="1" applyAlignment="1">
      <alignment horizontal="left" vertical="center" indent="2"/>
    </xf>
    <xf numFmtId="165" fontId="3" fillId="0" borderId="0" xfId="0" applyNumberFormat="1" applyFont="1" applyFill="1" applyAlignment="1">
      <alignment horizontal="right" vertical="center" wrapText="1"/>
    </xf>
    <xf numFmtId="165" fontId="2" fillId="0" borderId="0" xfId="0" applyNumberFormat="1" applyFont="1" applyFill="1" applyAlignment="1">
      <alignment horizontal="right" vertical="center" wrapText="1"/>
    </xf>
    <xf numFmtId="2" fontId="3" fillId="0" borderId="0" xfId="0" applyNumberFormat="1" applyFont="1" applyFill="1" applyAlignment="1">
      <alignment horizontal="left" vertical="center" indent="1"/>
    </xf>
    <xf numFmtId="0" fontId="2" fillId="0" borderId="0" xfId="0" applyFont="1" applyFill="1" applyAlignment="1"/>
    <xf numFmtId="0" fontId="2" fillId="0" borderId="17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vertical="top"/>
    </xf>
    <xf numFmtId="0" fontId="21" fillId="0" borderId="0" xfId="0" applyFont="1" applyFill="1" applyAlignment="1">
      <alignment vertical="top"/>
    </xf>
    <xf numFmtId="0" fontId="3" fillId="0" borderId="0" xfId="0" applyFont="1" applyAlignment="1">
      <alignment horizontal="left" indent="2"/>
    </xf>
    <xf numFmtId="0" fontId="3" fillId="0" borderId="0" xfId="0" applyFont="1" applyAlignment="1">
      <alignment horizontal="left" indent="1"/>
    </xf>
    <xf numFmtId="3" fontId="26" fillId="0" borderId="0" xfId="0" applyNumberFormat="1" applyFont="1"/>
    <xf numFmtId="0" fontId="26" fillId="0" borderId="0" xfId="0" applyFont="1"/>
    <xf numFmtId="0" fontId="26" fillId="0" borderId="0" xfId="0" applyFont="1" applyAlignment="1">
      <alignment horizontal="right"/>
    </xf>
    <xf numFmtId="0" fontId="26" fillId="0" borderId="17" xfId="0" applyFont="1" applyBorder="1" applyAlignment="1">
      <alignment horizontal="center" vertical="center" wrapText="1"/>
    </xf>
    <xf numFmtId="0" fontId="24" fillId="0" borderId="0" xfId="0" applyFont="1"/>
    <xf numFmtId="164" fontId="5" fillId="0" borderId="0" xfId="0" applyNumberFormat="1" applyFont="1" applyFill="1" applyBorder="1" applyAlignment="1">
      <alignment horizontal="right" vertical="top"/>
    </xf>
    <xf numFmtId="49" fontId="3" fillId="0" borderId="0" xfId="0" applyNumberFormat="1" applyFont="1" applyAlignment="1"/>
    <xf numFmtId="2" fontId="3" fillId="0" borderId="0" xfId="0" applyNumberFormat="1" applyFont="1" applyAlignment="1">
      <alignment horizontal="left" vertical="center" indent="2"/>
    </xf>
    <xf numFmtId="2" fontId="3" fillId="0" borderId="0" xfId="0" applyNumberFormat="1" applyFont="1" applyAlignment="1">
      <alignment horizontal="left" vertical="center" indent="1"/>
    </xf>
    <xf numFmtId="164" fontId="6" fillId="0" borderId="0" xfId="0" applyNumberFormat="1" applyFont="1" applyFill="1" applyBorder="1" applyAlignment="1">
      <alignment horizontal="right" vertical="top"/>
    </xf>
    <xf numFmtId="0" fontId="2" fillId="0" borderId="0" xfId="0" applyFont="1" applyAlignment="1">
      <alignment vertical="center"/>
    </xf>
    <xf numFmtId="0" fontId="2" fillId="0" borderId="0" xfId="0" applyFont="1" applyAlignment="1"/>
    <xf numFmtId="0" fontId="0" fillId="0" borderId="0" xfId="0" applyAlignment="1">
      <alignment horizontal="center" vertical="center"/>
    </xf>
    <xf numFmtId="0" fontId="26" fillId="0" borderId="12" xfId="0" applyFont="1" applyBorder="1" applyAlignment="1">
      <alignment horizontal="center" vertical="center" wrapText="1"/>
    </xf>
    <xf numFmtId="0" fontId="14" fillId="0" borderId="9" xfId="0" applyFont="1" applyBorder="1" applyAlignment="1">
      <alignment vertical="center"/>
    </xf>
    <xf numFmtId="0" fontId="21" fillId="0" borderId="9" xfId="0" applyFont="1" applyBorder="1" applyAlignment="1">
      <alignment vertical="center"/>
    </xf>
    <xf numFmtId="165" fontId="3" fillId="0" borderId="0" xfId="0" applyNumberFormat="1" applyFont="1" applyFill="1" applyAlignment="1">
      <alignment vertical="center"/>
    </xf>
    <xf numFmtId="49" fontId="3" fillId="0" borderId="0" xfId="0" applyNumberFormat="1" applyFont="1" applyAlignment="1"/>
    <xf numFmtId="164" fontId="3" fillId="0" borderId="0" xfId="0" applyNumberFormat="1" applyFont="1" applyAlignment="1"/>
    <xf numFmtId="2" fontId="3" fillId="0" borderId="0" xfId="0" applyNumberFormat="1" applyFont="1" applyAlignment="1">
      <alignment horizontal="left" vertical="center" indent="2"/>
    </xf>
    <xf numFmtId="2" fontId="3" fillId="0" borderId="0" xfId="0" applyNumberFormat="1" applyFont="1" applyAlignment="1">
      <alignment horizontal="left" vertical="center" indent="1"/>
    </xf>
    <xf numFmtId="164" fontId="2" fillId="0" borderId="0" xfId="0" applyNumberFormat="1" applyFont="1" applyAlignment="1"/>
    <xf numFmtId="0" fontId="26" fillId="0" borderId="11" xfId="0" applyFont="1" applyBorder="1" applyAlignment="1">
      <alignment horizontal="center" vertical="center" wrapText="1"/>
    </xf>
    <xf numFmtId="0" fontId="26" fillId="0" borderId="18" xfId="0" applyFont="1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0" fontId="21" fillId="0" borderId="9" xfId="0" applyFont="1" applyBorder="1" applyAlignment="1">
      <alignment vertical="center"/>
    </xf>
    <xf numFmtId="165" fontId="3" fillId="0" borderId="0" xfId="0" applyNumberFormat="1" applyFont="1" applyFill="1" applyAlignment="1">
      <alignment vertical="center"/>
    </xf>
    <xf numFmtId="165" fontId="2" fillId="0" borderId="0" xfId="0" applyNumberFormat="1" applyFont="1" applyFill="1" applyAlignment="1">
      <alignment vertical="center"/>
    </xf>
    <xf numFmtId="165" fontId="26" fillId="0" borderId="0" xfId="0" applyNumberFormat="1" applyFont="1"/>
    <xf numFmtId="0" fontId="26" fillId="0" borderId="12" xfId="0" applyFont="1" applyBorder="1" applyAlignment="1">
      <alignment horizontal="center" vertical="center" wrapText="1"/>
    </xf>
    <xf numFmtId="0" fontId="14" fillId="0" borderId="9" xfId="0" applyFont="1" applyBorder="1" applyAlignment="1">
      <alignment vertical="top"/>
    </xf>
    <xf numFmtId="0" fontId="21" fillId="0" borderId="9" xfId="0" applyFont="1" applyBorder="1" applyAlignment="1">
      <alignment vertical="top"/>
    </xf>
    <xf numFmtId="0" fontId="2" fillId="0" borderId="2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2" fillId="0" borderId="8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/>
    </xf>
    <xf numFmtId="0" fontId="2" fillId="0" borderId="14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8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2" fillId="0" borderId="11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center" vertical="top" wrapText="1"/>
    </xf>
    <xf numFmtId="3" fontId="2" fillId="0" borderId="6" xfId="0" applyNumberFormat="1" applyFont="1" applyBorder="1" applyAlignment="1">
      <alignment horizontal="center" vertical="top" wrapText="1"/>
    </xf>
    <xf numFmtId="3" fontId="2" fillId="0" borderId="19" xfId="0" applyNumberFormat="1" applyFont="1" applyBorder="1" applyAlignment="1">
      <alignment horizontal="center" vertical="top"/>
    </xf>
    <xf numFmtId="3" fontId="2" fillId="0" borderId="8" xfId="0" applyNumberFormat="1" applyFont="1" applyBorder="1" applyAlignment="1">
      <alignment horizontal="center" vertical="top"/>
    </xf>
    <xf numFmtId="3" fontId="2" fillId="0" borderId="8" xfId="0" applyNumberFormat="1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 wrapText="1"/>
    </xf>
    <xf numFmtId="3" fontId="2" fillId="0" borderId="7" xfId="0" applyNumberFormat="1" applyFont="1" applyBorder="1" applyAlignment="1">
      <alignment horizontal="center" vertical="center" wrapText="1"/>
    </xf>
    <xf numFmtId="3" fontId="2" fillId="0" borderId="17" xfId="0" applyNumberFormat="1" applyFont="1" applyBorder="1" applyAlignment="1">
      <alignment horizontal="center" vertical="center" wrapText="1"/>
    </xf>
    <xf numFmtId="3" fontId="2" fillId="0" borderId="6" xfId="0" applyNumberFormat="1" applyFont="1" applyBorder="1" applyAlignment="1">
      <alignment horizontal="center" vertical="center" wrapText="1"/>
    </xf>
    <xf numFmtId="3" fontId="2" fillId="0" borderId="15" xfId="0" applyNumberFormat="1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49" fontId="2" fillId="0" borderId="16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17" fillId="0" borderId="2" xfId="0" applyFont="1" applyBorder="1" applyAlignment="1" applyProtection="1">
      <alignment horizontal="center" vertical="center"/>
    </xf>
    <xf numFmtId="0" fontId="2" fillId="0" borderId="23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49" fontId="21" fillId="0" borderId="9" xfId="0" applyNumberFormat="1" applyFont="1" applyFill="1" applyBorder="1" applyAlignment="1">
      <alignment vertical="center"/>
    </xf>
    <xf numFmtId="0" fontId="3" fillId="0" borderId="24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0" fontId="21" fillId="0" borderId="0" xfId="0" applyFont="1" applyFill="1" applyAlignment="1">
      <alignment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3" fontId="2" fillId="0" borderId="3" xfId="0" applyNumberFormat="1" applyFont="1" applyFill="1" applyBorder="1" applyAlignment="1">
      <alignment horizontal="center" vertical="center" wrapText="1"/>
    </xf>
    <xf numFmtId="3" fontId="2" fillId="0" borderId="3" xfId="0" applyNumberFormat="1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2" fillId="0" borderId="21" xfId="0" applyFont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23" fillId="0" borderId="9" xfId="0" applyFont="1" applyFill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4" fillId="0" borderId="0" xfId="0" applyFont="1" applyFill="1" applyAlignment="1">
      <alignment horizontal="left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/>
    </xf>
    <xf numFmtId="0" fontId="14" fillId="0" borderId="3" xfId="0" applyFont="1" applyFill="1" applyBorder="1" applyAlignment="1">
      <alignment horizontal="center"/>
    </xf>
    <xf numFmtId="0" fontId="2" fillId="0" borderId="21" xfId="0" applyFont="1" applyFill="1" applyBorder="1" applyAlignment="1">
      <alignment horizontal="center" vertical="center" wrapText="1"/>
    </xf>
    <xf numFmtId="0" fontId="21" fillId="0" borderId="14" xfId="0" applyFont="1" applyFill="1" applyBorder="1" applyAlignment="1">
      <alignment horizontal="left"/>
    </xf>
    <xf numFmtId="0" fontId="28" fillId="0" borderId="2" xfId="0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center" vertical="center"/>
    </xf>
    <xf numFmtId="0" fontId="28" fillId="0" borderId="4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vertical="center"/>
    </xf>
    <xf numFmtId="0" fontId="2" fillId="0" borderId="2" xfId="0" applyFont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12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18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 applyProtection="1">
      <alignment horizontal="center" vertical="center" wrapText="1"/>
      <protection locked="0"/>
    </xf>
    <xf numFmtId="0" fontId="2" fillId="0" borderId="18" xfId="0" applyFont="1" applyBorder="1" applyAlignment="1" applyProtection="1">
      <alignment horizontal="center" vertical="center"/>
      <protection locked="0"/>
    </xf>
    <xf numFmtId="0" fontId="2" fillId="0" borderId="11" xfId="0" applyFont="1" applyBorder="1" applyAlignment="1" applyProtection="1">
      <alignment horizontal="center" vertical="center"/>
      <protection locked="0"/>
    </xf>
    <xf numFmtId="0" fontId="3" fillId="0" borderId="24" xfId="0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0" borderId="8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15" xfId="0" applyFont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center" vertical="center" wrapText="1"/>
      <protection locked="0"/>
    </xf>
    <xf numFmtId="0" fontId="2" fillId="0" borderId="17" xfId="0" applyFont="1" applyBorder="1" applyAlignment="1" applyProtection="1">
      <alignment horizontal="center" vertical="center" wrapText="1"/>
      <protection locked="0"/>
    </xf>
    <xf numFmtId="0" fontId="2" fillId="0" borderId="11" xfId="0" applyFont="1" applyFill="1" applyBorder="1" applyAlignment="1" applyProtection="1">
      <alignment horizontal="center" vertical="center" wrapText="1"/>
      <protection locked="0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0" fillId="0" borderId="17" xfId="0" applyBorder="1" applyAlignment="1">
      <alignment horizontal="center" vertical="center" wrapText="1"/>
    </xf>
    <xf numFmtId="0" fontId="2" fillId="0" borderId="10" xfId="0" applyFont="1" applyFill="1" applyBorder="1" applyAlignment="1" applyProtection="1">
      <alignment horizontal="center" vertical="center" wrapText="1"/>
      <protection locked="0"/>
    </xf>
    <xf numFmtId="0" fontId="2" fillId="0" borderId="12" xfId="0" applyFont="1" applyFill="1" applyBorder="1" applyAlignment="1" applyProtection="1">
      <alignment horizontal="center" vertical="center" wrapText="1"/>
      <protection locked="0"/>
    </xf>
    <xf numFmtId="0" fontId="2" fillId="0" borderId="16" xfId="0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0" fontId="2" fillId="0" borderId="18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7" xfId="0" applyFont="1" applyBorder="1" applyAlignment="1" applyProtection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2" fillId="0" borderId="2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2" fillId="0" borderId="19" xfId="0" applyFont="1" applyBorder="1" applyAlignment="1" applyProtection="1">
      <alignment horizontal="center" vertical="center" wrapText="1"/>
      <protection locked="0"/>
    </xf>
    <xf numFmtId="0" fontId="2" fillId="0" borderId="22" xfId="0" applyFont="1" applyBorder="1" applyAlignment="1" applyProtection="1">
      <alignment horizontal="center" vertical="center" wrapText="1"/>
      <protection locked="0"/>
    </xf>
    <xf numFmtId="0" fontId="2" fillId="0" borderId="21" xfId="0" applyFont="1" applyBorder="1" applyAlignment="1" applyProtection="1">
      <alignment horizontal="center" vertical="center" wrapText="1"/>
      <protection locked="0"/>
    </xf>
    <xf numFmtId="0" fontId="14" fillId="0" borderId="15" xfId="0" applyFont="1" applyBorder="1" applyAlignment="1">
      <alignment horizontal="center" vertical="center" wrapText="1"/>
    </xf>
    <xf numFmtId="0" fontId="2" fillId="0" borderId="22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/>
    </xf>
    <xf numFmtId="0" fontId="26" fillId="0" borderId="21" xfId="0" applyFont="1" applyFill="1" applyBorder="1" applyAlignment="1">
      <alignment horizontal="center" vertical="center" wrapText="1"/>
    </xf>
    <xf numFmtId="0" fontId="26" fillId="0" borderId="15" xfId="0" applyFont="1" applyFill="1" applyBorder="1" applyAlignment="1">
      <alignment horizontal="center" vertical="center" wrapText="1"/>
    </xf>
    <xf numFmtId="0" fontId="26" fillId="0" borderId="22" xfId="0" applyFont="1" applyFill="1" applyBorder="1" applyAlignment="1">
      <alignment horizontal="center" vertical="center" wrapText="1"/>
    </xf>
    <xf numFmtId="0" fontId="26" fillId="0" borderId="17" xfId="0" applyFont="1" applyFill="1" applyBorder="1" applyAlignment="1">
      <alignment horizontal="center" vertical="center" wrapText="1"/>
    </xf>
    <xf numFmtId="0" fontId="26" fillId="0" borderId="2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 wrapText="1"/>
    </xf>
    <xf numFmtId="0" fontId="26" fillId="0" borderId="22" xfId="0" applyFont="1" applyBorder="1" applyAlignment="1">
      <alignment horizontal="center" vertical="center" wrapText="1"/>
    </xf>
    <xf numFmtId="0" fontId="26" fillId="0" borderId="17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0" fillId="0" borderId="17" xfId="0" applyBorder="1"/>
    <xf numFmtId="0" fontId="21" fillId="0" borderId="1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/>
    </xf>
    <xf numFmtId="0" fontId="26" fillId="0" borderId="8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6" fillId="0" borderId="7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26" fillId="0" borderId="11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0" fontId="38" fillId="0" borderId="0" xfId="0" applyFont="1" applyAlignment="1">
      <alignment horizontal="center"/>
    </xf>
    <xf numFmtId="0" fontId="39" fillId="0" borderId="0" xfId="0" applyFont="1"/>
    <xf numFmtId="0" fontId="40" fillId="0" borderId="0" xfId="2" applyFont="1"/>
  </cellXfs>
  <cellStyles count="3">
    <cellStyle name="Hivatkozás" xfId="2" builtinId="8"/>
    <cellStyle name="Normál" xfId="0" builtinId="0"/>
    <cellStyle name="Normál_6.4.1.18. " xfId="1" xr:uid="{D0602A3D-5AE9-4303-B899-3B6DCCE0DE1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styles" Target="styles.xml"/><Relationship Id="rId16" Type="http://schemas.openxmlformats.org/officeDocument/2006/relationships/worksheet" Target="worksheets/sheet16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5" Type="http://schemas.openxmlformats.org/officeDocument/2006/relationships/worksheet" Target="worksheets/sheet5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6.xml"/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7.xml"/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8.xml"/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9.xml"/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0.xml"/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33.bin"/></Relationships>
</file>

<file path=xl/worksheets/_rels/sheet3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1.xml"/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34.bin"/></Relationships>
</file>

<file path=xl/worksheets/_rels/sheet3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2.xml"/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35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3.xml"/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37.bin"/></Relationships>
</file>

<file path=xl/worksheets/_rels/sheet3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4.xml"/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5.xml"/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39.bin"/></Relationships>
</file>

<file path=xl/worksheets/_rels/sheet41.xml.rels><?xml version="1.0" encoding="UTF-8" standalone="yes"?>
<Relationships xmlns="http://schemas.openxmlformats.org/package/2006/relationships"><Relationship Id="rId3" Type="http://schemas.openxmlformats.org/officeDocument/2006/relationships/comments" Target="../comments26.xml"/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40.bin"/></Relationships>
</file>

<file path=xl/worksheets/_rels/sheet4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7.xml"/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41.bin"/></Relationships>
</file>

<file path=xl/worksheets/_rels/sheet4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8.xml"/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42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9.xml"/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46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2.xml.rels><?xml version="1.0" encoding="UTF-8" standalone="yes"?>
<Relationships xmlns="http://schemas.openxmlformats.org/package/2006/relationships"><Relationship Id="rId2" Type="http://schemas.openxmlformats.org/officeDocument/2006/relationships/comments" Target="../comments30.xml"/><Relationship Id="rId1" Type="http://schemas.openxmlformats.org/officeDocument/2006/relationships/vmlDrawing" Target="../drawings/vmlDrawing30.vml"/></Relationships>
</file>

<file path=xl/worksheets/_rels/sheet5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1.xml"/><Relationship Id="rId1" Type="http://schemas.openxmlformats.org/officeDocument/2006/relationships/vmlDrawing" Target="../drawings/vmlDrawing31.vml"/></Relationships>
</file>

<file path=xl/worksheets/_rels/sheet5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2.xml"/><Relationship Id="rId1" Type="http://schemas.openxmlformats.org/officeDocument/2006/relationships/vmlDrawing" Target="../drawings/vmlDrawing32.vml"/></Relationships>
</file>

<file path=xl/worksheets/_rels/sheet57.xml.rels><?xml version="1.0" encoding="UTF-8" standalone="yes"?>
<Relationships xmlns="http://schemas.openxmlformats.org/package/2006/relationships"><Relationship Id="rId2" Type="http://schemas.openxmlformats.org/officeDocument/2006/relationships/comments" Target="../comments33.xml"/><Relationship Id="rId1" Type="http://schemas.openxmlformats.org/officeDocument/2006/relationships/vmlDrawing" Target="../drawings/vmlDrawing33.vml"/></Relationships>
</file>

<file path=xl/worksheets/_rels/sheet5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4.xml"/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51.bin"/></Relationships>
</file>

<file path=xl/worksheets/_rels/sheet5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5.xml"/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5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0.xml.rels><?xml version="1.0" encoding="UTF-8" standalone="yes"?>
<Relationships xmlns="http://schemas.openxmlformats.org/package/2006/relationships"><Relationship Id="rId3" Type="http://schemas.openxmlformats.org/officeDocument/2006/relationships/comments" Target="../comments36.xml"/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53.bin"/></Relationships>
</file>

<file path=xl/worksheets/_rels/sheet62.xml.rels><?xml version="1.0" encoding="UTF-8" standalone="yes"?>
<Relationships xmlns="http://schemas.openxmlformats.org/package/2006/relationships"><Relationship Id="rId3" Type="http://schemas.openxmlformats.org/officeDocument/2006/relationships/comments" Target="../comments37.xml"/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54.bin"/></Relationships>
</file>

<file path=xl/worksheets/_rels/sheet6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8.xml"/><Relationship Id="rId2" Type="http://schemas.openxmlformats.org/officeDocument/2006/relationships/vmlDrawing" Target="../drawings/vmlDrawing38.vml"/><Relationship Id="rId1" Type="http://schemas.openxmlformats.org/officeDocument/2006/relationships/printerSettings" Target="../printerSettings/printerSettings55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6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9.xml"/><Relationship Id="rId2" Type="http://schemas.openxmlformats.org/officeDocument/2006/relationships/vmlDrawing" Target="../drawings/vmlDrawing39.vml"/><Relationship Id="rId1" Type="http://schemas.openxmlformats.org/officeDocument/2006/relationships/printerSettings" Target="../printerSettings/printerSettings57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72.xml.rels><?xml version="1.0" encoding="UTF-8" standalone="yes"?>
<Relationships xmlns="http://schemas.openxmlformats.org/package/2006/relationships"><Relationship Id="rId3" Type="http://schemas.openxmlformats.org/officeDocument/2006/relationships/comments" Target="../comments40.xml"/><Relationship Id="rId2" Type="http://schemas.openxmlformats.org/officeDocument/2006/relationships/vmlDrawing" Target="../drawings/vmlDrawing40.vml"/><Relationship Id="rId1" Type="http://schemas.openxmlformats.org/officeDocument/2006/relationships/printerSettings" Target="../printerSettings/printerSettings64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7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1.xml"/><Relationship Id="rId2" Type="http://schemas.openxmlformats.org/officeDocument/2006/relationships/vmlDrawing" Target="../drawings/vmlDrawing41.vml"/><Relationship Id="rId1" Type="http://schemas.openxmlformats.org/officeDocument/2006/relationships/printerSettings" Target="../printerSettings/printerSettings67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7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2.xml"/><Relationship Id="rId2" Type="http://schemas.openxmlformats.org/officeDocument/2006/relationships/vmlDrawing" Target="../drawings/vmlDrawing42.vml"/><Relationship Id="rId1" Type="http://schemas.openxmlformats.org/officeDocument/2006/relationships/printerSettings" Target="../printerSettings/printerSettings69.bin"/></Relationships>
</file>

<file path=xl/worksheets/_rels/sheet78.xml.rels><?xml version="1.0" encoding="UTF-8" standalone="yes"?>
<Relationships xmlns="http://schemas.openxmlformats.org/package/2006/relationships"><Relationship Id="rId3" Type="http://schemas.openxmlformats.org/officeDocument/2006/relationships/comments" Target="../comments43.xml"/><Relationship Id="rId2" Type="http://schemas.openxmlformats.org/officeDocument/2006/relationships/vmlDrawing" Target="../drawings/vmlDrawing43.vml"/><Relationship Id="rId1" Type="http://schemas.openxmlformats.org/officeDocument/2006/relationships/printerSettings" Target="../printerSettings/printerSettings70.bin"/></Relationships>
</file>

<file path=xl/worksheets/_rels/sheet79.xml.rels><?xml version="1.0" encoding="UTF-8" standalone="yes"?>
<Relationships xmlns="http://schemas.openxmlformats.org/package/2006/relationships"><Relationship Id="rId3" Type="http://schemas.openxmlformats.org/officeDocument/2006/relationships/comments" Target="../comments44.xml"/><Relationship Id="rId2" Type="http://schemas.openxmlformats.org/officeDocument/2006/relationships/vmlDrawing" Target="../drawings/vmlDrawing44.vml"/><Relationship Id="rId1" Type="http://schemas.openxmlformats.org/officeDocument/2006/relationships/printerSettings" Target="../printerSettings/printerSettings71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0.xml.rels><?xml version="1.0" encoding="UTF-8" standalone="yes"?>
<Relationships xmlns="http://schemas.openxmlformats.org/package/2006/relationships"><Relationship Id="rId3" Type="http://schemas.openxmlformats.org/officeDocument/2006/relationships/comments" Target="../comments45.xml"/><Relationship Id="rId2" Type="http://schemas.openxmlformats.org/officeDocument/2006/relationships/vmlDrawing" Target="../drawings/vmlDrawing45.vml"/><Relationship Id="rId1" Type="http://schemas.openxmlformats.org/officeDocument/2006/relationships/printerSettings" Target="../printerSettings/printerSettings72.bin"/></Relationships>
</file>

<file path=xl/worksheets/_rels/sheet81.xml.rels><?xml version="1.0" encoding="UTF-8" standalone="yes"?>
<Relationships xmlns="http://schemas.openxmlformats.org/package/2006/relationships"><Relationship Id="rId3" Type="http://schemas.openxmlformats.org/officeDocument/2006/relationships/comments" Target="../comments46.xml"/><Relationship Id="rId2" Type="http://schemas.openxmlformats.org/officeDocument/2006/relationships/vmlDrawing" Target="../drawings/vmlDrawing46.vml"/><Relationship Id="rId1" Type="http://schemas.openxmlformats.org/officeDocument/2006/relationships/printerSettings" Target="../printerSettings/printerSettings73.bin"/></Relationships>
</file>

<file path=xl/worksheets/_rels/sheet82.xml.rels><?xml version="1.0" encoding="UTF-8" standalone="yes"?>
<Relationships xmlns="http://schemas.openxmlformats.org/package/2006/relationships"><Relationship Id="rId3" Type="http://schemas.openxmlformats.org/officeDocument/2006/relationships/comments" Target="../comments47.xml"/><Relationship Id="rId2" Type="http://schemas.openxmlformats.org/officeDocument/2006/relationships/vmlDrawing" Target="../drawings/vmlDrawing47.vml"/><Relationship Id="rId1" Type="http://schemas.openxmlformats.org/officeDocument/2006/relationships/printerSettings" Target="../printerSettings/printerSettings74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9C870D-095B-4BCC-AA07-45AD1F8E5BBF}">
  <dimension ref="A1:A82"/>
  <sheetViews>
    <sheetView tabSelected="1" workbookViewId="0"/>
  </sheetViews>
  <sheetFormatPr defaultRowHeight="12.75"/>
  <cols>
    <col min="1" max="1" width="110.140625" style="1125" bestFit="1" customWidth="1"/>
    <col min="2" max="16384" width="9.140625" style="1125"/>
  </cols>
  <sheetData>
    <row r="1" spans="1:1">
      <c r="A1" s="1124" t="s">
        <v>989</v>
      </c>
    </row>
    <row r="2" spans="1:1">
      <c r="A2" s="1126" t="s">
        <v>38</v>
      </c>
    </row>
    <row r="3" spans="1:1">
      <c r="A3" s="1126" t="s">
        <v>984</v>
      </c>
    </row>
    <row r="4" spans="1:1">
      <c r="A4" s="1126" t="s">
        <v>54</v>
      </c>
    </row>
    <row r="5" spans="1:1">
      <c r="A5" s="1126" t="s">
        <v>61</v>
      </c>
    </row>
    <row r="6" spans="1:1">
      <c r="A6" s="1126" t="s">
        <v>70</v>
      </c>
    </row>
    <row r="7" spans="1:1">
      <c r="A7" s="1126" t="s">
        <v>81</v>
      </c>
    </row>
    <row r="8" spans="1:1">
      <c r="A8" s="1126" t="s">
        <v>89</v>
      </c>
    </row>
    <row r="9" spans="1:1">
      <c r="A9" s="1126" t="s">
        <v>100</v>
      </c>
    </row>
    <row r="10" spans="1:1">
      <c r="A10" s="1126" t="s">
        <v>107</v>
      </c>
    </row>
    <row r="11" spans="1:1">
      <c r="A11" s="1126" t="s">
        <v>114</v>
      </c>
    </row>
    <row r="12" spans="1:1">
      <c r="A12" s="1126" t="s">
        <v>121</v>
      </c>
    </row>
    <row r="13" spans="1:1">
      <c r="A13" s="1126" t="s">
        <v>124</v>
      </c>
    </row>
    <row r="14" spans="1:1">
      <c r="A14" s="1126" t="s">
        <v>130</v>
      </c>
    </row>
    <row r="15" spans="1:1">
      <c r="A15" s="1126" t="s">
        <v>136</v>
      </c>
    </row>
    <row r="16" spans="1:1">
      <c r="A16" s="1126" t="s">
        <v>143</v>
      </c>
    </row>
    <row r="17" spans="1:1">
      <c r="A17" s="1126" t="s">
        <v>151</v>
      </c>
    </row>
    <row r="18" spans="1:1">
      <c r="A18" s="1126" t="s">
        <v>154</v>
      </c>
    </row>
    <row r="19" spans="1:1">
      <c r="A19" s="1126" t="s">
        <v>985</v>
      </c>
    </row>
    <row r="20" spans="1:1">
      <c r="A20" s="1126" t="s">
        <v>178</v>
      </c>
    </row>
    <row r="21" spans="1:1">
      <c r="A21" s="1126" t="s">
        <v>181</v>
      </c>
    </row>
    <row r="22" spans="1:1">
      <c r="A22" s="1126" t="s">
        <v>186</v>
      </c>
    </row>
    <row r="23" spans="1:1">
      <c r="A23" s="1126" t="s">
        <v>191</v>
      </c>
    </row>
    <row r="24" spans="1:1">
      <c r="A24" s="1126" t="s">
        <v>197</v>
      </c>
    </row>
    <row r="25" spans="1:1">
      <c r="A25" s="1126" t="s">
        <v>203</v>
      </c>
    </row>
    <row r="26" spans="1:1">
      <c r="A26" s="1126" t="s">
        <v>211</v>
      </c>
    </row>
    <row r="27" spans="1:1">
      <c r="A27" s="1126" t="s">
        <v>218</v>
      </c>
    </row>
    <row r="28" spans="1:1">
      <c r="A28" s="1126" t="s">
        <v>230</v>
      </c>
    </row>
    <row r="29" spans="1:1">
      <c r="A29" s="1126" t="s">
        <v>234</v>
      </c>
    </row>
    <row r="30" spans="1:1">
      <c r="A30" s="1126" t="s">
        <v>238</v>
      </c>
    </row>
    <row r="31" spans="1:1">
      <c r="A31" s="1126" t="s">
        <v>244</v>
      </c>
    </row>
    <row r="32" spans="1:1">
      <c r="A32" s="1126" t="s">
        <v>986</v>
      </c>
    </row>
    <row r="33" spans="1:1">
      <c r="A33" s="1126" t="s">
        <v>253</v>
      </c>
    </row>
    <row r="34" spans="1:1">
      <c r="A34" s="1126" t="s">
        <v>260</v>
      </c>
    </row>
    <row r="35" spans="1:1">
      <c r="A35" s="1126" t="s">
        <v>272</v>
      </c>
    </row>
    <row r="36" spans="1:1">
      <c r="A36" s="1126" t="s">
        <v>280</v>
      </c>
    </row>
    <row r="37" spans="1:1">
      <c r="A37" s="1126" t="s">
        <v>987</v>
      </c>
    </row>
    <row r="38" spans="1:1">
      <c r="A38" s="1126" t="s">
        <v>295</v>
      </c>
    </row>
    <row r="39" spans="1:1">
      <c r="A39" s="1126" t="s">
        <v>620</v>
      </c>
    </row>
    <row r="40" spans="1:1">
      <c r="A40" s="1126" t="s">
        <v>631</v>
      </c>
    </row>
    <row r="41" spans="1:1">
      <c r="A41" s="1126" t="s">
        <v>637</v>
      </c>
    </row>
    <row r="42" spans="1:1">
      <c r="A42" s="1126" t="s">
        <v>649</v>
      </c>
    </row>
    <row r="43" spans="1:1">
      <c r="A43" s="1126" t="s">
        <v>666</v>
      </c>
    </row>
    <row r="44" spans="1:1">
      <c r="A44" s="1126" t="s">
        <v>672</v>
      </c>
    </row>
    <row r="45" spans="1:1">
      <c r="A45" s="1126" t="s">
        <v>673</v>
      </c>
    </row>
    <row r="46" spans="1:1">
      <c r="A46" s="1126" t="s">
        <v>674</v>
      </c>
    </row>
    <row r="47" spans="1:1">
      <c r="A47" s="1126" t="s">
        <v>684</v>
      </c>
    </row>
    <row r="48" spans="1:1">
      <c r="A48" s="1126" t="s">
        <v>687</v>
      </c>
    </row>
    <row r="49" spans="1:1">
      <c r="A49" s="1126" t="s">
        <v>694</v>
      </c>
    </row>
    <row r="50" spans="1:1">
      <c r="A50" s="1126" t="s">
        <v>699</v>
      </c>
    </row>
    <row r="51" spans="1:1">
      <c r="A51" s="1126" t="s">
        <v>708</v>
      </c>
    </row>
    <row r="52" spans="1:1">
      <c r="A52" s="1126" t="s">
        <v>711</v>
      </c>
    </row>
    <row r="53" spans="1:1">
      <c r="A53" s="1126" t="s">
        <v>717</v>
      </c>
    </row>
    <row r="54" spans="1:1">
      <c r="A54" s="1126" t="s">
        <v>723</v>
      </c>
    </row>
    <row r="55" spans="1:1">
      <c r="A55" s="1126" t="s">
        <v>731</v>
      </c>
    </row>
    <row r="56" spans="1:1">
      <c r="A56" s="1126" t="s">
        <v>735</v>
      </c>
    </row>
    <row r="57" spans="1:1">
      <c r="A57" s="1126" t="s">
        <v>742</v>
      </c>
    </row>
    <row r="58" spans="1:1">
      <c r="A58" s="1126" t="s">
        <v>757</v>
      </c>
    </row>
    <row r="59" spans="1:1">
      <c r="A59" s="1126" t="s">
        <v>764</v>
      </c>
    </row>
    <row r="60" spans="1:1">
      <c r="A60" s="1126" t="s">
        <v>770</v>
      </c>
    </row>
    <row r="61" spans="1:1">
      <c r="A61" s="1126" t="s">
        <v>777</v>
      </c>
    </row>
    <row r="62" spans="1:1">
      <c r="A62" s="1126" t="s">
        <v>988</v>
      </c>
    </row>
    <row r="63" spans="1:1">
      <c r="A63" s="1126" t="s">
        <v>788</v>
      </c>
    </row>
    <row r="64" spans="1:1">
      <c r="A64" s="1126" t="s">
        <v>798</v>
      </c>
    </row>
    <row r="65" spans="1:1">
      <c r="A65" s="1126" t="s">
        <v>805</v>
      </c>
    </row>
    <row r="66" spans="1:1">
      <c r="A66" s="1126" t="s">
        <v>811</v>
      </c>
    </row>
    <row r="67" spans="1:1">
      <c r="A67" s="1126" t="s">
        <v>825</v>
      </c>
    </row>
    <row r="68" spans="1:1">
      <c r="A68" s="1126" t="s">
        <v>836</v>
      </c>
    </row>
    <row r="69" spans="1:1">
      <c r="A69" s="1126" t="s">
        <v>852</v>
      </c>
    </row>
    <row r="70" spans="1:1">
      <c r="A70" s="1126" t="s">
        <v>856</v>
      </c>
    </row>
    <row r="71" spans="1:1">
      <c r="A71" s="1126" t="s">
        <v>867</v>
      </c>
    </row>
    <row r="72" spans="1:1">
      <c r="A72" s="1126" t="s">
        <v>876</v>
      </c>
    </row>
    <row r="73" spans="1:1">
      <c r="A73" s="1126" t="s">
        <v>887</v>
      </c>
    </row>
    <row r="74" spans="1:1">
      <c r="A74" s="1126" t="s">
        <v>931</v>
      </c>
    </row>
    <row r="75" spans="1:1">
      <c r="A75" s="1126" t="s">
        <v>940</v>
      </c>
    </row>
    <row r="76" spans="1:1">
      <c r="A76" s="1126" t="s">
        <v>945</v>
      </c>
    </row>
    <row r="77" spans="1:1">
      <c r="A77" s="1126" t="s">
        <v>947</v>
      </c>
    </row>
    <row r="78" spans="1:1">
      <c r="A78" s="1126" t="s">
        <v>953</v>
      </c>
    </row>
    <row r="79" spans="1:1">
      <c r="A79" s="1126" t="s">
        <v>961</v>
      </c>
    </row>
    <row r="80" spans="1:1">
      <c r="A80" s="1126" t="s">
        <v>970</v>
      </c>
    </row>
    <row r="81" spans="1:1">
      <c r="A81" s="1126" t="s">
        <v>978</v>
      </c>
    </row>
    <row r="82" spans="1:1">
      <c r="A82" s="1126" t="s">
        <v>983</v>
      </c>
    </row>
  </sheetData>
  <hyperlinks>
    <hyperlink ref="A2" location="7.1.!A1" display="7.1. A városok és a községek száma, népesség, terület, népsűrűség (január 1.)" xr:uid="{5E76ADDE-D74C-4E25-AF28-8EA6E2A43576}"/>
    <hyperlink ref="A3" location="7.2.!A1" display="7.2. Népmozgalmi arányszámok" xr:uid="{B23B138D-17D4-4E2F-AB2A-8F42A20BA49B}"/>
    <hyperlink ref="A4" location="7.3.!A1" display="7.3. A 15–74 éves népesség gazdasági aktivitása, 2011" xr:uid="{F52792D8-DE02-45EE-8C58-C5A11354B65B}"/>
    <hyperlink ref="A5" location="7.4.!A1" display="7.4. Az alkalmazásban állók létszáma, havi bruttó és nettó átlagkereset, 2011" xr:uid="{518E8923-8A67-4B37-94F3-A0C88FACF5A6}"/>
    <hyperlink ref="A6" location="7.5.!A1" display="7.5. Lakásállomány, lakásépítés, 2011" xr:uid="{2A879702-C43C-4268-9AD0-2892001BB3D7}"/>
    <hyperlink ref="A7" location="7.6.!A1" display="7.6. Közműves ellátás" xr:uid="{A94A22A6-EA29-4E4F-9990-073A5E128487}"/>
    <hyperlink ref="A8" location="7.7.!A1" display="7.7. Egészségügyi ellátás, balesetek, 2011" xr:uid="{1C4530F8-E499-40E5-9CF6-76CDD0C9B5FB}"/>
    <hyperlink ref="A9" location="7.8.!A1" display="7.8. Nyugdíjban, ellátásban, járadékban és egyéb járandóságban, bölcsődei és szociális ellátásban részesülők száma, 2011 [fő]" xr:uid="{CA51732E-1660-4154-8CEE-365AD3C953B5}"/>
    <hyperlink ref="A10" location="7.9.!A1" display="7.9. Főbb rendszeres segélyek, 2010" xr:uid="{7A65D4FA-FF6E-43B9-9793-F7B97E4DD16C}"/>
    <hyperlink ref="A11" location="7.10.!A1" display="7.10. Óvodai nevelés, 2011/2012" xr:uid="{AF691875-FA62-413E-A39B-46F6EFE0ACFE}"/>
    <hyperlink ref="A12" location="7.11.!A1" display="7.11. Általános iskolai nevelés és oktatás, 2011/2012" xr:uid="{7C2A4B53-E5DC-4C1C-B020-0D5220724878}"/>
    <hyperlink ref="A13" location="7.12.!A1" display="7.12. Szakiskolai nevelés és oktatás, 2011/2012" xr:uid="{6071B07E-8720-4F1C-91C2-C0A005816022}"/>
    <hyperlink ref="A14" location="7.13.!A1" display="7.13. Középiskolai nevelés és oktatás, 2011/2012" xr:uid="{15E5B262-CE75-4316-A96D-697EB872732F}"/>
    <hyperlink ref="A15" location="7.14.!A1" display="7.14. Felsőfokú oktatás, 2011/2012" xr:uid="{02E44101-CC29-4C92-90D8-6E8597B37416}"/>
    <hyperlink ref="A16" location="7.15.!A1" display="7.15. Települési könyvtárak, 2011" xr:uid="{D10A5C62-0CB6-42E7-97B4-0BEE07D0FC9E}"/>
    <hyperlink ref="A17" location="7.16.!A1" display="7.16. Múzeum- és színházlátogatások, 2011" xr:uid="{9CFE603B-09C2-488F-A8B8-8E36FA274A23}"/>
    <hyperlink ref="A18" location="7.17.!A1" display="7.17. Százezer lakosra jutó regisztrált bűncselekmény és bűnelkövető" xr:uid="{1F9A37D6-3B29-40C3-A5E3-B39D85591D5E}"/>
    <hyperlink ref="A19" location="7.18.!A1" display="7.18. Fejlettségi szint a bruttó hazai termék (GDP) alapján, 2010" xr:uid="{AC72841D-98D4-4CFA-B9CC-501679CEE7BE}"/>
    <hyperlink ref="A20" location="7.19.!A1" display="7.19. A regisztrált gazdasági szervezetek száma, 2011" xr:uid="{DCC76985-5FE0-45E0-B40B-BD868955D12A}"/>
    <hyperlink ref="A21" location="7.20.!A1" display="7.20. A működő vállalkozások száma, 2010" xr:uid="{0276E23F-D0C9-4320-A298-9580B3C91812}"/>
    <hyperlink ref="A22" location="7.21.!A1" display="7.21. A nonprofit szervezetek önkéntes segítőinek főbb mutatói, 2010" xr:uid="{5A9352A8-8526-411E-8597-027864C7A991}"/>
    <hyperlink ref="A23" location="7.22.!A1" display="7.22. Külföldi érdekeltségű vállalkozások" xr:uid="{E0A9562A-47F7-4ACD-A027-ABED16499FE1}"/>
    <hyperlink ref="A24" location="7.23.!A1" display="7.23. Nemzetgazdasági beruházások, 2010 [folyó áron]" xr:uid="{D4C75BE1-2477-4095-BEF2-BB09D3362B0B}"/>
    <hyperlink ref="A25" location="7.24.!A1" display="7.24. A kutató-fejlesztő helyek, 2011" xr:uid="{BA893938-895A-496C-9F80-69D964D5C0C2}"/>
    <hyperlink ref="A26" location="7.25.!A1" display="7.25. Földterület, 2011. május 31. [ezer hektár]" xr:uid="{C5E082F5-4DEA-41F4-A776-21B36A53BB9E}"/>
    <hyperlink ref="A27" location="7.26.!A1" display="7.26. A fontosabb növények termelése, 2011" xr:uid="{BC0D871B-305D-4C4C-AF47-35292B575288}"/>
    <hyperlink ref="A28" location="7.27.!A1" display="7.27. Állatállomány, 2011. december 1." xr:uid="{A9E5C34C-E800-4274-A880-2F74C58489CD}"/>
    <hyperlink ref="A29" location="7.28.!A1" display="7.28. Az ipar termelése" xr:uid="{A64F5C2E-2263-4636-BB3B-5AD00630A210}"/>
    <hyperlink ref="A30" location="7.29.!A1" display="7.29. Az építőipari tevékenység értéke a kivitelezés helye szerint, 2010 [folyó áron, millió forint]" xr:uid="{0D731CA3-4FC7-4839-B224-DDEFF25564EC}"/>
    <hyperlink ref="A31" location="7.30.!A1" display="7.30. A kiskereskedelmi üzletek száma üzlettípus szerint, 2011" xr:uid="{FE54C092-2E8C-4939-AFA3-53A3859296EF}"/>
    <hyperlink ref="A32" location="7.31.!A1" display="7.31. A kiskereskedelmi üzletek alapterülete, 2011 [ezer m²]" xr:uid="{32B847DA-4A49-4FED-A4CA-BC77378A7AE7}"/>
    <hyperlink ref="A33" location="7.32.!A1" display="7.32. A kereskedelmi szálláshelyek, 2011" xr:uid="{7DFA47E6-05AF-46F2-9795-397D998A957D}"/>
    <hyperlink ref="A34" location="7.33.!A1" display="7.33. A vendéglátóhelyek száma üzlettípusonként, 2011 december 31-én" xr:uid="{DD88D42B-D1B2-4409-BD7E-879AAE981CF8}"/>
    <hyperlink ref="A35" location="7.34.!A1" display="7.34. A közúti gépjárművek állománya, 2011" xr:uid="{D0ED500A-9501-4DA1-AD2C-14E85F1FE45B}"/>
    <hyperlink ref="A36" location="7.35.!A1" display="7.35. A számítógép-állomány, 2010" xr:uid="{AACFFE3D-FF1A-4975-9AF5-3285D07AFE6F}"/>
    <hyperlink ref="A37" location="7.36.!A1" display="7.36. Internet-előfizetések száma kapcsolattípusonként, 2011" xr:uid="{03CF432C-CED0-4A95-AB5F-7B61656D53AC}"/>
    <hyperlink ref="A38" location="7.37.CD!A1" display="7.37. A településhálózat néhány jellemző adata, 2012. január 1." xr:uid="{C0CA8EDB-C02D-4FB8-95CB-02696A7343FF}"/>
    <hyperlink ref="A39" location="7.38.CD!A1" display="7.38. A városok népessége (január 1.)" xr:uid="{F9ADE23B-42A1-400F-9A16-0C1095D85F7C}"/>
    <hyperlink ref="A40" location="7.39.CD!A1" display="7.39. A települések száma népességnagyság-csoportok szerint, 2012. január 1." xr:uid="{DA03CEE8-ADF1-4411-B4A4-AB8C6D6E9AD2}"/>
    <hyperlink ref="A41" location="7.40.CD!A1" display="7.40. A települések népessége népességnagyság-csoportok szerint, 2012. január 1." xr:uid="{F7304B6F-97D4-4393-A6B5-C3292160281C}"/>
    <hyperlink ref="A42" location="7.41.CD!A1" display="7.41. A népesség korcsoport és nemek szerint, 2012. január 1." xr:uid="{DE806265-1094-4E80-B4B5-64EED836ABA0}"/>
    <hyperlink ref="A43" location="7.42.CD!A1" display="7.42. Az öngyilkosságok alakulása lakóhely szerint, 2011" xr:uid="{52608834-ECE1-4BED-A9EB-278E4C6FBFF1}"/>
    <hyperlink ref="A44" location="7.43.!A1" display="7.43. A lakónépesség száma és a népességszám változása – népszámlálási adatok" xr:uid="{AE1DB3AA-FC0C-4DBC-8544-65F89657D1C5}"/>
    <hyperlink ref="A45" location="7.44.!A1" display="7.44. A lakónépesség megoszlása nemek szerint – népszámlálási adatok [%]" xr:uid="{B3F7CD0E-02D9-4859-A981-11496F71CE84}"/>
    <hyperlink ref="A46" location="7.45.!A1" display="7.45. A lakónépesség területi megoszlása – népszámlálási adatok [%]" xr:uid="{9C556D6F-EA0E-454E-812E-E555651E6008}"/>
    <hyperlink ref="A47" location="7.46.!A1" display="7.46. Vezetékesgáz-ellátás, 2011" xr:uid="{9258A799-AE04-4100-8726-4D2655A536F1}"/>
    <hyperlink ref="A48" location="7.47.!A1" display="7.47. A lakásállomány változása – népszámlálási adatok" xr:uid="{7E70F9A5-73D1-4325-BDB6-A94FDA8D4F82}"/>
    <hyperlink ref="A49" location="7.48.!A1" display="7.48. A lakásállomány megoszlása alapterület szerint, 2011 – népszámlálási adatok [%]" xr:uid="{B0A86650-75A3-4B04-AA8C-D05B9361DA70}"/>
    <hyperlink ref="A50" location="7.49.!A1" display="7.49. A lakásállomány területi megoszlása és az átlagos alapterület – népszámlálási adatok" xr:uid="{02DDAE6D-82B5-43F6-A506-24FD7A550E14}"/>
    <hyperlink ref="A51" location="7.50.!A1" display="7.50. Házi- és házi gyermekorvosi betegellátás, 2011" xr:uid="{5BFA3EDB-4A78-4D2B-A87B-7DA187E5A882}"/>
    <hyperlink ref="A52" location="7.51.!A1" display="7.51. Kórházi ágyak" xr:uid="{586D6D85-7002-4554-ACC9-108EB4D9EA62}"/>
    <hyperlink ref="A53" location="7.52.!A1" display="7.52. Gondozóintézetek, 2011 [tízezer lakosra számítva]" xr:uid="{CCCF6024-89D7-4BD9-99CF-FFB43AEB75C4}"/>
    <hyperlink ref="A54" location="7.53.!A1" display="7.53. A tüdőgondozókban nyilvántartott tüdőbetegek száma, 2011" xr:uid="{5CF7995B-4673-4520-86EA-1CFBFFB508CB}"/>
    <hyperlink ref="A55" location="7.54.!A1" display="7.54. Várandós anyák és csecsemők, 2011" xr:uid="{94F794B1-4BDC-496B-9F93-FDF04ECD4B32}"/>
    <hyperlink ref="A56" location="7.55.!A1" display="7.55. Védőnői tevékenység, 2011" xr:uid="{C894C6D8-CD22-4380-AB6A-EBDF5F3402E0}"/>
    <hyperlink ref="A57" location="7.56.!A1" display="7.56. Az Országos Mentőszolgálat adatai, 2011" xr:uid="{6756B5A7-3D66-45E8-9AC4-B4C91480A058}"/>
    <hyperlink ref="A58" location="7.57.!A1" display="7.57. Nyugdíjak és nyugdíjszerű ellátások adatai, 2011" xr:uid="{C688B535-70E7-4809-B503-12FB0EE948B9}"/>
    <hyperlink ref="A59" location="7.58.!A1" display="7.58. A gyermekvédelmi szakellátásban élő kiskorúak száma, 2011" xr:uid="{93812E3A-2322-4C61-A6B0-64C05BE65E14}"/>
    <hyperlink ref="A60" location="7.59.!A1" display="7.59. A személyes gondoskodásban részesülők tízezer lakosra jutó száma, 2011" xr:uid="{E824BEC6-73F7-41C5-B724-BC8B16D9BC08}"/>
    <hyperlink ref="A61" location="7.60.!A1" display="7.60. Főbb eseti segélyek, 2010" xr:uid="{EA8AD77A-8666-499D-A245-9E17C539742A}"/>
    <hyperlink ref="A62" location="7.61.!A1" display="7.61. Regisztrált bűncselekmények és bűnelkövetők" xr:uid="{85064B74-8745-4FBC-9499-5E16FB289018}"/>
    <hyperlink ref="A63" location="7.62.!A1" display="7.62. A nonprofit szervezetek száma, 2011" xr:uid="{3E6589C4-C3F5-467D-B313-F88AF4D7A071}"/>
    <hyperlink ref="A64" location="7.63.!A1" display="7.63. A fontosabb növények termelése, 2011" xr:uid="{3D0B30C4-5C7A-466D-8CAB-685E262E45E7}"/>
    <hyperlink ref="A65" location="7.64.!A1" display="7.64. Gazdaságok száma" xr:uid="{3FB84B97-09E4-4845-9A7B-E9AF239DC783}"/>
    <hyperlink ref="A66" location="7.65.!A1" display="7.65. Gazdaságok földterülete földhasználati kategóriák szerint, 2010. június 1. [hektár]" xr:uid="{8CB47DCC-0B79-4AAB-AE49-C4D0078CE0BD}"/>
    <hyperlink ref="A67" location="7.66.!A1" display="7.66. A gazdálkodók száma az egyéni gazdaságokban, korcsoportok és mezőgazdasági végzettség szerint, 2010. június 1. [fő]" xr:uid="{5CA7C75D-CFD9-4733-8585-8B542D584C35}"/>
    <hyperlink ref="A68" location="7.67.!A1" display="7.67. Vetésterület növénycsoportonként, 2010. június 1. [hektár]" xr:uid="{588FB749-ACF2-4B95-B5D3-33A45B87B310}"/>
    <hyperlink ref="A69" location="7.68.!A1" display="7.68. Gyümölcsfákkal és bogyós gyümölcsökkel betelepített terület, 2010. június 1. [hektár]" xr:uid="{51D68966-534E-4388-BFBA-43868F7CAC80}"/>
    <hyperlink ref="A70" location="7.69.!A1" display="7.69. Szőlő összes területe, 2010. június 1. [hektár]" xr:uid="{551C7074-2163-402D-84C4-47DC80154F70}"/>
    <hyperlink ref="A71" location="7.70.!A1" display="7.70. Állatállomány, 2010. június 1. [darab]" xr:uid="{D0BD6628-B94E-409C-9A65-66F8B3F05059}"/>
    <hyperlink ref="A72" location="7.71.!A1" display="7.71. Az ipar munkaügyi adatai, 2011" xr:uid="{FDC44539-57BD-4504-BE0D-2AF8D174ABD3}"/>
    <hyperlink ref="A73" location="7.72.!A1" display="7.72. Az egyéb (2009-ig magán-) szállásadás kapacitása és vendégforgalma, 2011" xr:uid="{AA27FF80-DD7E-493D-898B-2E03D2C4490B}"/>
    <hyperlink ref="A74" location="7.73.!A1" display="7.73. A kiskereskedelmi üzletek száma üzlettípus szerint, 2011" xr:uid="{8DEBE8B6-DBD3-4761-A1E1-BC8E65D1B8DD}"/>
    <hyperlink ref="A75" location="7.74.!A1" display="7.74. A nagykereskedelmi raktárak száma a forgalmazott termékek szerint, 2011" xr:uid="{1167D7CF-067D-4C58-A603-62E2C29537B8}"/>
    <hyperlink ref="A76" location="7.75.!A1" display="7.75. A termelőibor-kimérések száma üzemeltetőik szerint, 2011" xr:uid="{E5E2D214-A4C8-4F2F-B363-76C52C8D434C}"/>
    <hyperlink ref="A77" location="7.76.!A1" display="7.76. Az egyéni vállalkozók által működtetett vendéglátóhelyek száma üzlettípusonként, 2011" xr:uid="{395C1B16-FA5F-41F1-B8A9-8C885DC191E6}"/>
    <hyperlink ref="A78" location="7.77.!A1" display="7.77. Közutak, 2011" xr:uid="{BD099DB2-F2F4-4F71-B680-5A61BDA16C19}"/>
    <hyperlink ref="A79" location="7.78.!A1" display="7.78. Telefon, kábeltelevízió, 2011" xr:uid="{65C69BCF-27C1-4CBD-81C5-9A3584B68544}"/>
    <hyperlink ref="A80" location="7.79.!A1" display="7.79. Az információs és kommunikációs technológiák használata, 2011 [a vállalkozások százalékában]" xr:uid="{8FB0B184-C3A4-471D-8DC2-C2D1A9B62957}"/>
    <hyperlink ref="A81" location="7.80.!A1" display="7.80. Az internetet használó vállalkozások internetkapcsolatának típusai, 2011 [a vállalkozások százalékában]" xr:uid="{3D1506D3-18EE-47D7-B596-321133FF9852}"/>
    <hyperlink ref="A82" location="7.81.!A1" display="7.81. Internet igénybevétele közigazgatási ügyek intézésére, 2011 [az internetet használó vállalkozások százalékában]" xr:uid="{8C6F1DE8-65A9-4B47-AAB7-4167BD91CD35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DB7CC5-0D2C-445D-A28F-5F60153B3F92}">
  <dimension ref="A1:J33"/>
  <sheetViews>
    <sheetView workbookViewId="0"/>
  </sheetViews>
  <sheetFormatPr defaultRowHeight="11.25"/>
  <cols>
    <col min="1" max="1" width="21.7109375" style="106" customWidth="1"/>
    <col min="2" max="8" width="11.5703125" style="106" customWidth="1"/>
    <col min="9" max="16384" width="9.140625" style="106"/>
  </cols>
  <sheetData>
    <row r="1" spans="1:10" ht="12" thickBot="1">
      <c r="A1" s="165" t="s">
        <v>107</v>
      </c>
      <c r="B1" s="164"/>
      <c r="C1" s="164"/>
      <c r="D1" s="164"/>
      <c r="E1" s="164"/>
      <c r="F1" s="164"/>
      <c r="G1" s="164"/>
      <c r="H1" s="164"/>
      <c r="I1" s="164"/>
      <c r="J1" s="164"/>
    </row>
    <row r="2" spans="1:10">
      <c r="A2" s="941" t="s">
        <v>37</v>
      </c>
      <c r="B2" s="925" t="s">
        <v>106</v>
      </c>
      <c r="C2" s="942"/>
      <c r="D2" s="943"/>
      <c r="E2" s="925" t="s">
        <v>105</v>
      </c>
      <c r="F2" s="942"/>
      <c r="G2" s="943"/>
      <c r="H2" s="925" t="s">
        <v>104</v>
      </c>
      <c r="I2" s="942"/>
      <c r="J2" s="943"/>
    </row>
    <row r="3" spans="1:10" ht="45">
      <c r="A3" s="928"/>
      <c r="B3" s="133" t="s">
        <v>103</v>
      </c>
      <c r="C3" s="133" t="s">
        <v>102</v>
      </c>
      <c r="D3" s="133" t="s">
        <v>101</v>
      </c>
      <c r="E3" s="133" t="s">
        <v>103</v>
      </c>
      <c r="F3" s="133" t="s">
        <v>102</v>
      </c>
      <c r="G3" s="133" t="s">
        <v>101</v>
      </c>
      <c r="H3" s="133" t="s">
        <v>103</v>
      </c>
      <c r="I3" s="133" t="s">
        <v>102</v>
      </c>
      <c r="J3" s="133" t="s">
        <v>101</v>
      </c>
    </row>
    <row r="4" spans="1:10">
      <c r="A4" s="155" t="s">
        <v>44</v>
      </c>
      <c r="B4" s="162">
        <v>3626.05</v>
      </c>
      <c r="C4" s="80">
        <v>20.988695144564449</v>
      </c>
      <c r="D4" s="162">
        <v>26684.454617742904</v>
      </c>
      <c r="E4" s="162">
        <v>7812.14</v>
      </c>
      <c r="F4" s="80">
        <v>45.219074443721873</v>
      </c>
      <c r="G4" s="162">
        <v>35772.18704904589</v>
      </c>
      <c r="H4" s="162">
        <v>23046</v>
      </c>
      <c r="I4" s="163">
        <v>133.3973134153845</v>
      </c>
      <c r="J4" s="162">
        <v>5332.414880384159</v>
      </c>
    </row>
    <row r="5" spans="1:10">
      <c r="A5" s="152" t="s">
        <v>28</v>
      </c>
      <c r="B5" s="162">
        <v>2198.12</v>
      </c>
      <c r="C5" s="80">
        <v>17.817001500745103</v>
      </c>
      <c r="D5" s="162">
        <v>27447.28070654317</v>
      </c>
      <c r="E5" s="162">
        <v>5672.57</v>
      </c>
      <c r="F5" s="80">
        <v>45.979377014485856</v>
      </c>
      <c r="G5" s="162">
        <v>37274.169086204907</v>
      </c>
      <c r="H5" s="162">
        <v>14879</v>
      </c>
      <c r="I5" s="163">
        <v>120.60263219966264</v>
      </c>
      <c r="J5" s="162">
        <v>5340.0374129085731</v>
      </c>
    </row>
    <row r="6" spans="1:10">
      <c r="A6" s="143" t="s">
        <v>27</v>
      </c>
      <c r="B6" s="162">
        <v>5824.17</v>
      </c>
      <c r="C6" s="80">
        <v>19.667339897701751</v>
      </c>
      <c r="D6" s="162">
        <v>26972.355431474927</v>
      </c>
      <c r="E6" s="162">
        <v>13484.71</v>
      </c>
      <c r="F6" s="80">
        <v>45.535823128778482</v>
      </c>
      <c r="G6" s="162">
        <v>36404.021048036382</v>
      </c>
      <c r="H6" s="162">
        <v>37925</v>
      </c>
      <c r="I6" s="163">
        <v>128.06698046594431</v>
      </c>
      <c r="J6" s="162">
        <v>5335.4054054054059</v>
      </c>
    </row>
    <row r="7" spans="1:10">
      <c r="A7" s="151" t="s">
        <v>26</v>
      </c>
      <c r="B7" s="162">
        <v>1310.04</v>
      </c>
      <c r="C7" s="80">
        <v>30.696772016646047</v>
      </c>
      <c r="D7" s="162">
        <v>28287.87670605478</v>
      </c>
      <c r="E7" s="162">
        <v>4461.24</v>
      </c>
      <c r="F7" s="80">
        <v>104.53548532223596</v>
      </c>
      <c r="G7" s="162">
        <v>36791.788830011385</v>
      </c>
      <c r="H7" s="162">
        <v>6636</v>
      </c>
      <c r="I7" s="163">
        <v>155.49432009897649</v>
      </c>
      <c r="J7" s="162">
        <v>5356.0252159935708</v>
      </c>
    </row>
    <row r="8" spans="1:10">
      <c r="A8" s="106" t="s">
        <v>25</v>
      </c>
      <c r="B8" s="162">
        <v>562.77</v>
      </c>
      <c r="C8" s="80">
        <v>18.042068344228184</v>
      </c>
      <c r="D8" s="162">
        <v>24311.885850347389</v>
      </c>
      <c r="E8" s="162">
        <v>2180.29</v>
      </c>
      <c r="F8" s="80">
        <v>69.898788475287006</v>
      </c>
      <c r="G8" s="162">
        <v>37715.217292704692</v>
      </c>
      <c r="H8" s="162">
        <v>4057</v>
      </c>
      <c r="I8" s="163">
        <v>130.06498440310207</v>
      </c>
      <c r="J8" s="162">
        <v>4700.907895817928</v>
      </c>
    </row>
    <row r="9" spans="1:10">
      <c r="A9" s="106" t="s">
        <v>24</v>
      </c>
      <c r="B9" s="162">
        <v>1011.48</v>
      </c>
      <c r="C9" s="80">
        <v>28.278117923341444</v>
      </c>
      <c r="D9" s="162">
        <v>27272.495089703538</v>
      </c>
      <c r="E9" s="162">
        <v>4628.93</v>
      </c>
      <c r="F9" s="80">
        <v>129.41178115127627</v>
      </c>
      <c r="G9" s="162">
        <v>36924.684058254883</v>
      </c>
      <c r="H9" s="162">
        <v>6964</v>
      </c>
      <c r="I9" s="163">
        <v>194.6937292068551</v>
      </c>
      <c r="J9" s="162">
        <v>5024.7104154700364</v>
      </c>
    </row>
    <row r="10" spans="1:10">
      <c r="A10" s="144" t="s">
        <v>23</v>
      </c>
      <c r="B10" s="162">
        <v>2884.29</v>
      </c>
      <c r="C10" s="80">
        <v>26.307417416787441</v>
      </c>
      <c r="D10" s="162">
        <v>27156.018754471061</v>
      </c>
      <c r="E10" s="162">
        <v>11270.46</v>
      </c>
      <c r="F10" s="80">
        <v>102.7971166904875</v>
      </c>
      <c r="G10" s="162">
        <v>37025.009528350121</v>
      </c>
      <c r="H10" s="162">
        <v>17657</v>
      </c>
      <c r="I10" s="163">
        <v>161.04832361801894</v>
      </c>
      <c r="J10" s="162">
        <v>5074.8286798436884</v>
      </c>
    </row>
    <row r="11" spans="1:10">
      <c r="A11" s="106" t="s">
        <v>22</v>
      </c>
      <c r="B11" s="162">
        <v>504.38</v>
      </c>
      <c r="C11" s="80">
        <v>11.228381058813316</v>
      </c>
      <c r="D11" s="162">
        <v>26192.388014327822</v>
      </c>
      <c r="E11" s="162">
        <v>1683.36</v>
      </c>
      <c r="F11" s="80">
        <v>37.474538124358581</v>
      </c>
      <c r="G11" s="162">
        <v>37255.911457508264</v>
      </c>
      <c r="H11" s="162">
        <v>4647</v>
      </c>
      <c r="I11" s="163">
        <v>103.45034850768364</v>
      </c>
      <c r="J11" s="162">
        <v>5628.8465676780725</v>
      </c>
    </row>
    <row r="12" spans="1:10">
      <c r="A12" s="106" t="s">
        <v>21</v>
      </c>
      <c r="B12" s="162">
        <v>434.07</v>
      </c>
      <c r="C12" s="80">
        <v>16.79018744729737</v>
      </c>
      <c r="D12" s="162">
        <v>25269.733760299801</v>
      </c>
      <c r="E12" s="162">
        <v>2178.41</v>
      </c>
      <c r="F12" s="80">
        <v>84.262704718287523</v>
      </c>
      <c r="G12" s="162">
        <v>37053.171808796324</v>
      </c>
      <c r="H12" s="162">
        <v>4450</v>
      </c>
      <c r="I12" s="163">
        <v>172.12968908349646</v>
      </c>
      <c r="J12" s="162">
        <v>4079.4756554307114</v>
      </c>
    </row>
    <row r="13" spans="1:10">
      <c r="A13" s="106" t="s">
        <v>20</v>
      </c>
      <c r="B13" s="162">
        <v>1027.82</v>
      </c>
      <c r="C13" s="80">
        <v>35.710885736422796</v>
      </c>
      <c r="D13" s="162">
        <v>26723.550816290794</v>
      </c>
      <c r="E13" s="162">
        <v>4543.78</v>
      </c>
      <c r="F13" s="80">
        <v>157.87045240552155</v>
      </c>
      <c r="G13" s="162">
        <v>35833.234296848292</v>
      </c>
      <c r="H13" s="162">
        <v>5463</v>
      </c>
      <c r="I13" s="163">
        <v>189.80810723480545</v>
      </c>
      <c r="J13" s="162">
        <v>6128.2720117151739</v>
      </c>
    </row>
    <row r="14" spans="1:10">
      <c r="A14" s="144" t="s">
        <v>19</v>
      </c>
      <c r="B14" s="162">
        <v>1966.27</v>
      </c>
      <c r="C14" s="80">
        <v>19.750709160017035</v>
      </c>
      <c r="D14" s="162">
        <v>26266.35711270578</v>
      </c>
      <c r="E14" s="162">
        <v>8405.5499999999993</v>
      </c>
      <c r="F14" s="80">
        <v>84.431727778983145</v>
      </c>
      <c r="G14" s="162">
        <v>36434.313571919083</v>
      </c>
      <c r="H14" s="162">
        <v>14560</v>
      </c>
      <c r="I14" s="163">
        <v>146.25169756434673</v>
      </c>
      <c r="J14" s="162">
        <v>5342.6968864468863</v>
      </c>
    </row>
    <row r="15" spans="1:10">
      <c r="A15" s="106" t="s">
        <v>18</v>
      </c>
      <c r="B15" s="162">
        <v>1696.23</v>
      </c>
      <c r="C15" s="80">
        <v>43.204327997626123</v>
      </c>
      <c r="D15" s="162">
        <v>26045.99612080909</v>
      </c>
      <c r="E15" s="162">
        <v>9557.98</v>
      </c>
      <c r="F15" s="80">
        <v>243.44935705343644</v>
      </c>
      <c r="G15" s="162">
        <v>37406.509185692652</v>
      </c>
      <c r="H15" s="162">
        <v>14685</v>
      </c>
      <c r="I15" s="163">
        <v>374.03816029770229</v>
      </c>
      <c r="J15" s="162">
        <v>4918.1080467597321</v>
      </c>
    </row>
    <row r="16" spans="1:10">
      <c r="A16" s="106" t="s">
        <v>17</v>
      </c>
      <c r="B16" s="162">
        <v>1834.55</v>
      </c>
      <c r="C16" s="80">
        <v>57.462119729063076</v>
      </c>
      <c r="D16" s="162">
        <v>24690.750683637223</v>
      </c>
      <c r="E16" s="162">
        <v>9768.86</v>
      </c>
      <c r="F16" s="80">
        <v>305.98206804745314</v>
      </c>
      <c r="G16" s="162">
        <v>37484.539876937757</v>
      </c>
      <c r="H16" s="162">
        <v>10921</v>
      </c>
      <c r="I16" s="163">
        <v>342.06907784491153</v>
      </c>
      <c r="J16" s="162">
        <v>5359.6892836431334</v>
      </c>
    </row>
    <row r="17" spans="1:10">
      <c r="A17" s="106" t="s">
        <v>16</v>
      </c>
      <c r="B17" s="162">
        <v>797.09</v>
      </c>
      <c r="C17" s="80">
        <v>34.295757831307156</v>
      </c>
      <c r="D17" s="162">
        <v>25684.573469328014</v>
      </c>
      <c r="E17" s="162">
        <v>4513.87</v>
      </c>
      <c r="F17" s="80">
        <v>194.21469646087951</v>
      </c>
      <c r="G17" s="162">
        <v>37188.38946526053</v>
      </c>
      <c r="H17" s="162">
        <v>7764</v>
      </c>
      <c r="I17" s="163">
        <v>334.0547378203832</v>
      </c>
      <c r="J17" s="162">
        <v>5485.2739137901417</v>
      </c>
    </row>
    <row r="18" spans="1:10">
      <c r="A18" s="144" t="s">
        <v>15</v>
      </c>
      <c r="B18" s="162">
        <v>4327.87</v>
      </c>
      <c r="C18" s="80">
        <v>45.832219175238841</v>
      </c>
      <c r="D18" s="162">
        <v>25404.952859797857</v>
      </c>
      <c r="E18" s="162">
        <v>23840.71</v>
      </c>
      <c r="F18" s="80">
        <v>252.47353686994026</v>
      </c>
      <c r="G18" s="162">
        <v>37397.185085697718</v>
      </c>
      <c r="H18" s="162">
        <v>33370</v>
      </c>
      <c r="I18" s="163">
        <v>353.38869791567384</v>
      </c>
      <c r="J18" s="162">
        <v>5194.5834581959843</v>
      </c>
    </row>
    <row r="19" spans="1:10">
      <c r="A19" s="143" t="s">
        <v>14</v>
      </c>
      <c r="B19" s="162">
        <v>9178.43</v>
      </c>
      <c r="C19" s="80">
        <v>30.229906806466023</v>
      </c>
      <c r="D19" s="162">
        <v>26139.75556458639</v>
      </c>
      <c r="E19" s="162">
        <v>43516.72</v>
      </c>
      <c r="F19" s="80">
        <v>143.32586184380946</v>
      </c>
      <c r="G19" s="162">
        <v>37114.809612897705</v>
      </c>
      <c r="H19" s="162">
        <v>65587</v>
      </c>
      <c r="I19" s="163">
        <v>216.01609111889201</v>
      </c>
      <c r="J19" s="162">
        <v>5195.2241551933566</v>
      </c>
    </row>
    <row r="20" spans="1:10">
      <c r="A20" s="106" t="s">
        <v>13</v>
      </c>
      <c r="B20" s="162">
        <v>5409.22</v>
      </c>
      <c r="C20" s="80">
        <v>78.533120784224906</v>
      </c>
      <c r="D20" s="162">
        <v>27966.432005600313</v>
      </c>
      <c r="E20" s="162">
        <v>29986.68</v>
      </c>
      <c r="F20" s="80">
        <v>435.35806684843675</v>
      </c>
      <c r="G20" s="162">
        <v>37346.907953057082</v>
      </c>
      <c r="H20" s="162">
        <v>40287</v>
      </c>
      <c r="I20" s="163">
        <v>584.9020444785142</v>
      </c>
      <c r="J20" s="162">
        <v>5478.3470267497369</v>
      </c>
    </row>
    <row r="21" spans="1:10">
      <c r="A21" s="106" t="s">
        <v>12</v>
      </c>
      <c r="B21" s="162">
        <v>1324.46</v>
      </c>
      <c r="C21" s="80">
        <v>42.763209936733077</v>
      </c>
      <c r="D21" s="162">
        <v>27334.976770407058</v>
      </c>
      <c r="E21" s="162">
        <v>7116.75</v>
      </c>
      <c r="F21" s="80">
        <v>229.78049493170434</v>
      </c>
      <c r="G21" s="162">
        <v>37032.712341385544</v>
      </c>
      <c r="H21" s="162">
        <v>9610</v>
      </c>
      <c r="I21" s="163">
        <v>310.280253131861</v>
      </c>
      <c r="J21" s="162">
        <v>5253.0176899063472</v>
      </c>
    </row>
    <row r="22" spans="1:10">
      <c r="A22" s="106" t="s">
        <v>11</v>
      </c>
      <c r="B22" s="162">
        <v>1284.6400000000001</v>
      </c>
      <c r="C22" s="80">
        <v>63.152720014944606</v>
      </c>
      <c r="D22" s="162">
        <v>27232.467202225267</v>
      </c>
      <c r="E22" s="162">
        <v>7179.96</v>
      </c>
      <c r="F22" s="80">
        <v>352.9658142347285</v>
      </c>
      <c r="G22" s="162">
        <v>36730.70602064635</v>
      </c>
      <c r="H22" s="162">
        <v>7327</v>
      </c>
      <c r="I22" s="163">
        <v>360.19427975892006</v>
      </c>
      <c r="J22" s="162">
        <v>4953.3460716072977</v>
      </c>
    </row>
    <row r="23" spans="1:10">
      <c r="A23" s="144" t="s">
        <v>10</v>
      </c>
      <c r="B23" s="162">
        <v>8018.32</v>
      </c>
      <c r="C23" s="80">
        <v>66.712620936759905</v>
      </c>
      <c r="D23" s="162">
        <v>27744.537924818833</v>
      </c>
      <c r="E23" s="162">
        <v>44283.39</v>
      </c>
      <c r="F23" s="80">
        <v>368.43890127417018</v>
      </c>
      <c r="G23" s="162">
        <v>37196.504904735913</v>
      </c>
      <c r="H23" s="162">
        <v>57224</v>
      </c>
      <c r="I23" s="163">
        <v>476.10489882854102</v>
      </c>
      <c r="J23" s="162">
        <v>5373.2845193159046</v>
      </c>
    </row>
    <row r="24" spans="1:10">
      <c r="A24" s="106" t="s">
        <v>9</v>
      </c>
      <c r="B24" s="162">
        <v>3104.25</v>
      </c>
      <c r="C24" s="80">
        <v>57.43442013299142</v>
      </c>
      <c r="D24" s="162">
        <v>27768.811575528176</v>
      </c>
      <c r="E24" s="162">
        <v>15593.79</v>
      </c>
      <c r="F24" s="80">
        <v>288.51422608541202</v>
      </c>
      <c r="G24" s="162">
        <v>36132.332165560772</v>
      </c>
      <c r="H24" s="162">
        <v>29015</v>
      </c>
      <c r="I24" s="163">
        <v>536.8316663151312</v>
      </c>
      <c r="J24" s="162">
        <v>5346.3352289045897</v>
      </c>
    </row>
    <row r="25" spans="1:10">
      <c r="A25" s="106" t="s">
        <v>8</v>
      </c>
      <c r="B25" s="162">
        <v>1809.58</v>
      </c>
      <c r="C25" s="80">
        <v>46.547065246608796</v>
      </c>
      <c r="D25" s="162">
        <v>26233.435382796008</v>
      </c>
      <c r="E25" s="162">
        <v>10162.709999999999</v>
      </c>
      <c r="F25" s="80">
        <v>261.41111498378831</v>
      </c>
      <c r="G25" s="162">
        <v>37175.517160285002</v>
      </c>
      <c r="H25" s="162">
        <v>18321</v>
      </c>
      <c r="I25" s="163">
        <v>471.26277124425104</v>
      </c>
      <c r="J25" s="162">
        <v>5190.6737259611009</v>
      </c>
    </row>
    <row r="26" spans="1:10">
      <c r="A26" s="106" t="s">
        <v>7</v>
      </c>
      <c r="B26" s="162">
        <v>2722.98</v>
      </c>
      <c r="C26" s="80">
        <v>48.802204449223737</v>
      </c>
      <c r="D26" s="162">
        <v>27357.864055801609</v>
      </c>
      <c r="E26" s="162">
        <v>23732.799999999999</v>
      </c>
      <c r="F26" s="80">
        <v>425.34758160270627</v>
      </c>
      <c r="G26" s="162">
        <v>36875.627354921831</v>
      </c>
      <c r="H26" s="162">
        <v>38546</v>
      </c>
      <c r="I26" s="163">
        <v>690.83433847764093</v>
      </c>
      <c r="J26" s="162">
        <v>5658.0708763555231</v>
      </c>
    </row>
    <row r="27" spans="1:10">
      <c r="A27" s="144" t="s">
        <v>6</v>
      </c>
      <c r="B27" s="162">
        <v>7636.81</v>
      </c>
      <c r="C27" s="80">
        <v>51.34984117933422</v>
      </c>
      <c r="D27" s="162">
        <v>27258.469177575455</v>
      </c>
      <c r="E27" s="162">
        <v>49489.3</v>
      </c>
      <c r="F27" s="80">
        <v>332.76560436575284</v>
      </c>
      <c r="G27" s="162">
        <v>36703.002242684561</v>
      </c>
      <c r="H27" s="162">
        <v>85882</v>
      </c>
      <c r="I27" s="163">
        <v>577.46978910874839</v>
      </c>
      <c r="J27" s="162">
        <v>5453.043128944365</v>
      </c>
    </row>
    <row r="28" spans="1:10">
      <c r="A28" s="106" t="s">
        <v>5</v>
      </c>
      <c r="B28" s="162">
        <v>2132.48</v>
      </c>
      <c r="C28" s="80">
        <v>40.492984156793341</v>
      </c>
      <c r="D28" s="162">
        <v>26706.932773109245</v>
      </c>
      <c r="E28" s="162">
        <v>9920.6299999999992</v>
      </c>
      <c r="F28" s="80">
        <v>188.37968628798802</v>
      </c>
      <c r="G28" s="162">
        <v>35915.416214046447</v>
      </c>
      <c r="H28" s="162">
        <v>19309</v>
      </c>
      <c r="I28" s="163">
        <v>366.65210869111144</v>
      </c>
      <c r="J28" s="162">
        <v>5091.9001501890316</v>
      </c>
    </row>
    <row r="29" spans="1:10">
      <c r="A29" s="106" t="s">
        <v>4</v>
      </c>
      <c r="B29" s="162">
        <v>1897.89</v>
      </c>
      <c r="C29" s="80">
        <v>52.114207573748075</v>
      </c>
      <c r="D29" s="162">
        <v>23879.764721172807</v>
      </c>
      <c r="E29" s="162">
        <v>9791.36</v>
      </c>
      <c r="F29" s="80">
        <v>268.86119188640748</v>
      </c>
      <c r="G29" s="162">
        <v>35228.65510454568</v>
      </c>
      <c r="H29" s="162">
        <v>20954</v>
      </c>
      <c r="I29" s="163">
        <v>575.37639457519515</v>
      </c>
      <c r="J29" s="162">
        <v>4785.2359135884954</v>
      </c>
    </row>
    <row r="30" spans="1:10">
      <c r="A30" s="106" t="s">
        <v>3</v>
      </c>
      <c r="B30" s="162">
        <v>1206.02</v>
      </c>
      <c r="C30" s="80">
        <v>28.542588930818503</v>
      </c>
      <c r="D30" s="162">
        <v>26148.474596883414</v>
      </c>
      <c r="E30" s="162">
        <v>4052.48</v>
      </c>
      <c r="F30" s="80">
        <v>95.909081765114493</v>
      </c>
      <c r="G30" s="162">
        <v>36054.465413771315</v>
      </c>
      <c r="H30" s="162">
        <v>11358</v>
      </c>
      <c r="I30" s="163">
        <v>268.80677057940898</v>
      </c>
      <c r="J30" s="162">
        <v>5648.9918999823922</v>
      </c>
    </row>
    <row r="31" spans="1:10">
      <c r="A31" s="144" t="s">
        <v>2</v>
      </c>
      <c r="B31" s="162">
        <v>5236.3900000000003</v>
      </c>
      <c r="C31" s="80">
        <v>39.870726741397135</v>
      </c>
      <c r="D31" s="162">
        <v>25553.62568487068</v>
      </c>
      <c r="E31" s="162">
        <v>23764.47</v>
      </c>
      <c r="F31" s="80">
        <v>180.9465470532428</v>
      </c>
      <c r="G31" s="162">
        <v>35656.170745655174</v>
      </c>
      <c r="H31" s="162">
        <v>51621</v>
      </c>
      <c r="I31" s="163">
        <v>393.05070575676399</v>
      </c>
      <c r="J31" s="162">
        <v>5089.9940592652865</v>
      </c>
    </row>
    <row r="32" spans="1:10">
      <c r="A32" s="143" t="s">
        <v>1</v>
      </c>
      <c r="B32" s="162">
        <v>20891.52</v>
      </c>
      <c r="C32" s="80">
        <v>52.196522975105275</v>
      </c>
      <c r="D32" s="162">
        <v>27017.712609390477</v>
      </c>
      <c r="E32" s="162">
        <v>117537.16</v>
      </c>
      <c r="F32" s="80">
        <v>293.66130718916691</v>
      </c>
      <c r="G32" s="162">
        <v>36677.279102389592</v>
      </c>
      <c r="H32" s="162">
        <v>194728</v>
      </c>
      <c r="I32" s="163">
        <v>486.51908794410656</v>
      </c>
      <c r="J32" s="162">
        <v>5333.3350451227698</v>
      </c>
    </row>
    <row r="33" spans="1:10">
      <c r="A33" s="142" t="s">
        <v>0</v>
      </c>
      <c r="B33" s="162">
        <v>35894.120000000003</v>
      </c>
      <c r="C33" s="80">
        <v>35.894037443713884</v>
      </c>
      <c r="D33" s="162">
        <v>26785.851925979328</v>
      </c>
      <c r="E33" s="162">
        <v>174538.59</v>
      </c>
      <c r="F33" s="80">
        <v>174.53818856216631</v>
      </c>
      <c r="G33" s="162">
        <v>36765.254415465752</v>
      </c>
      <c r="H33" s="162">
        <v>298240</v>
      </c>
      <c r="I33" s="163">
        <v>298.23931404957767</v>
      </c>
      <c r="J33" s="162">
        <v>5303.2258695457795</v>
      </c>
    </row>
  </sheetData>
  <mergeCells count="4">
    <mergeCell ref="A2:A3"/>
    <mergeCell ref="B2:D2"/>
    <mergeCell ref="E2:G2"/>
    <mergeCell ref="H2:J2"/>
  </mergeCells>
  <pageMargins left="0.75" right="0.75" top="1" bottom="1" header="0.5" footer="0.5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46B353-CE16-44ED-94E7-DFF8D15C4D60}">
  <dimension ref="A1:G32"/>
  <sheetViews>
    <sheetView workbookViewId="0"/>
  </sheetViews>
  <sheetFormatPr defaultRowHeight="11.25"/>
  <cols>
    <col min="1" max="1" width="22" style="85" customWidth="1"/>
    <col min="2" max="7" width="11" style="85" customWidth="1"/>
    <col min="8" max="16384" width="9.140625" style="85"/>
  </cols>
  <sheetData>
    <row r="1" spans="1:7" s="171" customFormat="1" ht="12" thickBot="1">
      <c r="A1" s="42" t="s">
        <v>114</v>
      </c>
      <c r="B1" s="172"/>
      <c r="C1" s="172"/>
      <c r="D1" s="172"/>
      <c r="E1" s="172"/>
      <c r="F1" s="172"/>
      <c r="G1" s="172"/>
    </row>
    <row r="2" spans="1:7" ht="33.75">
      <c r="A2" s="170" t="s">
        <v>37</v>
      </c>
      <c r="B2" s="169" t="s">
        <v>113</v>
      </c>
      <c r="C2" s="169" t="s">
        <v>112</v>
      </c>
      <c r="D2" s="169" t="s">
        <v>111</v>
      </c>
      <c r="E2" s="168" t="s">
        <v>110</v>
      </c>
      <c r="F2" s="169" t="s">
        <v>109</v>
      </c>
      <c r="G2" s="168" t="s">
        <v>108</v>
      </c>
    </row>
    <row r="3" spans="1:7">
      <c r="A3" s="18" t="s">
        <v>30</v>
      </c>
      <c r="B3" s="64">
        <v>575</v>
      </c>
      <c r="C3" s="64">
        <v>60627</v>
      </c>
      <c r="D3" s="64">
        <v>5437</v>
      </c>
      <c r="E3" s="64">
        <v>55720</v>
      </c>
      <c r="F3" s="64">
        <v>2449</v>
      </c>
      <c r="G3" s="167">
        <v>22.8</v>
      </c>
    </row>
    <row r="4" spans="1:7">
      <c r="A4" s="14" t="s">
        <v>28</v>
      </c>
      <c r="B4" s="11">
        <v>478</v>
      </c>
      <c r="C4" s="11">
        <v>49964</v>
      </c>
      <c r="D4" s="11">
        <v>4118</v>
      </c>
      <c r="E4" s="11">
        <v>47010</v>
      </c>
      <c r="F4" s="11">
        <v>1950</v>
      </c>
      <c r="G4" s="75">
        <v>24.1</v>
      </c>
    </row>
    <row r="5" spans="1:7">
      <c r="A5" s="9" t="s">
        <v>27</v>
      </c>
      <c r="B5" s="3">
        <v>1053</v>
      </c>
      <c r="C5" s="3">
        <v>110591</v>
      </c>
      <c r="D5" s="3">
        <v>9555</v>
      </c>
      <c r="E5" s="3">
        <v>102730</v>
      </c>
      <c r="F5" s="3">
        <v>4399</v>
      </c>
      <c r="G5" s="166">
        <v>23.4</v>
      </c>
    </row>
    <row r="6" spans="1:7">
      <c r="A6" s="14" t="s">
        <v>26</v>
      </c>
      <c r="B6" s="11">
        <v>163</v>
      </c>
      <c r="C6" s="11">
        <v>16168</v>
      </c>
      <c r="D6" s="11">
        <v>1341</v>
      </c>
      <c r="E6" s="11">
        <v>14708</v>
      </c>
      <c r="F6" s="11">
        <v>624</v>
      </c>
      <c r="G6" s="75">
        <v>23.6</v>
      </c>
    </row>
    <row r="7" spans="1:7">
      <c r="A7" s="14" t="s">
        <v>25</v>
      </c>
      <c r="B7" s="11">
        <v>131</v>
      </c>
      <c r="C7" s="11">
        <v>12121</v>
      </c>
      <c r="D7" s="11">
        <v>978</v>
      </c>
      <c r="E7" s="11">
        <v>10704</v>
      </c>
      <c r="F7" s="11">
        <v>471</v>
      </c>
      <c r="G7" s="75">
        <v>22.7</v>
      </c>
    </row>
    <row r="8" spans="1:7">
      <c r="A8" s="14" t="s">
        <v>24</v>
      </c>
      <c r="B8" s="11">
        <v>182</v>
      </c>
      <c r="C8" s="11">
        <v>13011</v>
      </c>
      <c r="D8" s="11">
        <v>1033</v>
      </c>
      <c r="E8" s="11">
        <v>11568</v>
      </c>
      <c r="F8" s="11">
        <v>503</v>
      </c>
      <c r="G8" s="75">
        <v>23</v>
      </c>
    </row>
    <row r="9" spans="1:7">
      <c r="A9" s="10" t="s">
        <v>23</v>
      </c>
      <c r="B9" s="3">
        <v>476</v>
      </c>
      <c r="C9" s="3">
        <v>41300</v>
      </c>
      <c r="D9" s="3">
        <v>3352</v>
      </c>
      <c r="E9" s="3">
        <v>36980</v>
      </c>
      <c r="F9" s="3">
        <v>1598</v>
      </c>
      <c r="G9" s="166">
        <v>23.1</v>
      </c>
    </row>
    <row r="10" spans="1:7">
      <c r="A10" s="14" t="s">
        <v>22</v>
      </c>
      <c r="B10" s="11">
        <v>223</v>
      </c>
      <c r="C10" s="11">
        <v>17363</v>
      </c>
      <c r="D10" s="11">
        <v>1397</v>
      </c>
      <c r="E10" s="11">
        <v>15525</v>
      </c>
      <c r="F10" s="11">
        <v>676</v>
      </c>
      <c r="G10" s="75">
        <v>23</v>
      </c>
    </row>
    <row r="11" spans="1:7">
      <c r="A11" s="14" t="s">
        <v>21</v>
      </c>
      <c r="B11" s="11">
        <v>129</v>
      </c>
      <c r="C11" s="11">
        <v>8889</v>
      </c>
      <c r="D11" s="11">
        <v>726</v>
      </c>
      <c r="E11" s="11">
        <v>8023</v>
      </c>
      <c r="F11" s="11">
        <v>346</v>
      </c>
      <c r="G11" s="75">
        <v>23.2</v>
      </c>
    </row>
    <row r="12" spans="1:7">
      <c r="A12" s="14" t="s">
        <v>20</v>
      </c>
      <c r="B12" s="11">
        <v>140</v>
      </c>
      <c r="C12" s="11">
        <v>9753</v>
      </c>
      <c r="D12" s="11">
        <v>745</v>
      </c>
      <c r="E12" s="11">
        <v>8581</v>
      </c>
      <c r="F12" s="11">
        <v>373</v>
      </c>
      <c r="G12" s="75">
        <v>23</v>
      </c>
    </row>
    <row r="13" spans="1:7">
      <c r="A13" s="10" t="s">
        <v>19</v>
      </c>
      <c r="B13" s="3">
        <v>492</v>
      </c>
      <c r="C13" s="3">
        <v>36005</v>
      </c>
      <c r="D13" s="3">
        <v>2868</v>
      </c>
      <c r="E13" s="3">
        <v>32129</v>
      </c>
      <c r="F13" s="3">
        <v>1395</v>
      </c>
      <c r="G13" s="166">
        <v>23</v>
      </c>
    </row>
    <row r="14" spans="1:7">
      <c r="A14" s="14" t="s">
        <v>18</v>
      </c>
      <c r="B14" s="11">
        <v>189</v>
      </c>
      <c r="C14" s="11">
        <v>13779</v>
      </c>
      <c r="D14" s="11">
        <v>1121</v>
      </c>
      <c r="E14" s="11">
        <v>12869</v>
      </c>
      <c r="F14" s="11">
        <v>544</v>
      </c>
      <c r="G14" s="75">
        <v>23.7</v>
      </c>
    </row>
    <row r="15" spans="1:7">
      <c r="A15" s="14" t="s">
        <v>17</v>
      </c>
      <c r="B15" s="11">
        <v>179</v>
      </c>
      <c r="C15" s="11">
        <v>11789</v>
      </c>
      <c r="D15" s="11">
        <v>915</v>
      </c>
      <c r="E15" s="11">
        <v>10213</v>
      </c>
      <c r="F15" s="11">
        <v>446</v>
      </c>
      <c r="G15" s="75">
        <v>22.9</v>
      </c>
    </row>
    <row r="16" spans="1:7">
      <c r="A16" s="14" t="s">
        <v>16</v>
      </c>
      <c r="B16" s="11">
        <v>124</v>
      </c>
      <c r="C16" s="11">
        <v>8974</v>
      </c>
      <c r="D16" s="11">
        <v>706</v>
      </c>
      <c r="E16" s="11">
        <v>7527</v>
      </c>
      <c r="F16" s="11">
        <v>347</v>
      </c>
      <c r="G16" s="75">
        <v>21.7</v>
      </c>
    </row>
    <row r="17" spans="1:7">
      <c r="A17" s="10" t="s">
        <v>15</v>
      </c>
      <c r="B17" s="3">
        <v>492</v>
      </c>
      <c r="C17" s="3">
        <v>34542</v>
      </c>
      <c r="D17" s="3">
        <v>2742</v>
      </c>
      <c r="E17" s="3">
        <v>30609</v>
      </c>
      <c r="F17" s="3">
        <v>1337</v>
      </c>
      <c r="G17" s="166">
        <v>22.9</v>
      </c>
    </row>
    <row r="18" spans="1:7">
      <c r="A18" s="9" t="s">
        <v>14</v>
      </c>
      <c r="B18" s="3">
        <v>1460</v>
      </c>
      <c r="C18" s="3">
        <v>111847</v>
      </c>
      <c r="D18" s="3">
        <v>8962</v>
      </c>
      <c r="E18" s="3">
        <v>99718</v>
      </c>
      <c r="F18" s="3">
        <v>4330</v>
      </c>
      <c r="G18" s="166">
        <v>23</v>
      </c>
    </row>
    <row r="19" spans="1:7">
      <c r="A19" s="14" t="s">
        <v>13</v>
      </c>
      <c r="B19" s="11">
        <v>346</v>
      </c>
      <c r="C19" s="11">
        <v>27418</v>
      </c>
      <c r="D19" s="11">
        <v>2052</v>
      </c>
      <c r="E19" s="11">
        <v>24762</v>
      </c>
      <c r="F19" s="11">
        <v>1012</v>
      </c>
      <c r="G19" s="75">
        <v>24.5</v>
      </c>
    </row>
    <row r="20" spans="1:7">
      <c r="A20" s="14" t="s">
        <v>12</v>
      </c>
      <c r="B20" s="11">
        <v>153</v>
      </c>
      <c r="C20" s="11">
        <v>11522</v>
      </c>
      <c r="D20" s="11">
        <v>941</v>
      </c>
      <c r="E20" s="11">
        <v>10473</v>
      </c>
      <c r="F20" s="11">
        <v>452</v>
      </c>
      <c r="G20" s="75">
        <v>23.2</v>
      </c>
    </row>
    <row r="21" spans="1:7">
      <c r="A21" s="14" t="s">
        <v>11</v>
      </c>
      <c r="B21" s="11">
        <v>135</v>
      </c>
      <c r="C21" s="11">
        <v>7604</v>
      </c>
      <c r="D21" s="11">
        <v>580</v>
      </c>
      <c r="E21" s="11">
        <v>6591</v>
      </c>
      <c r="F21" s="11">
        <v>290</v>
      </c>
      <c r="G21" s="75">
        <v>22.7</v>
      </c>
    </row>
    <row r="22" spans="1:7">
      <c r="A22" s="10" t="s">
        <v>10</v>
      </c>
      <c r="B22" s="3">
        <v>634</v>
      </c>
      <c r="C22" s="3">
        <v>46544</v>
      </c>
      <c r="D22" s="3">
        <v>3573</v>
      </c>
      <c r="E22" s="3">
        <v>41826</v>
      </c>
      <c r="F22" s="3">
        <v>1754</v>
      </c>
      <c r="G22" s="166">
        <v>23.8</v>
      </c>
    </row>
    <row r="23" spans="1:7">
      <c r="A23" s="14" t="s">
        <v>9</v>
      </c>
      <c r="B23" s="11">
        <v>200</v>
      </c>
      <c r="C23" s="11">
        <v>21841</v>
      </c>
      <c r="D23" s="11">
        <v>1724</v>
      </c>
      <c r="E23" s="11">
        <v>19698</v>
      </c>
      <c r="F23" s="11">
        <v>824</v>
      </c>
      <c r="G23" s="75">
        <v>23.9</v>
      </c>
    </row>
    <row r="24" spans="1:7">
      <c r="A24" s="14" t="s">
        <v>8</v>
      </c>
      <c r="B24" s="11">
        <v>168</v>
      </c>
      <c r="C24" s="11">
        <v>14406</v>
      </c>
      <c r="D24" s="11">
        <v>1152</v>
      </c>
      <c r="E24" s="11">
        <v>13384</v>
      </c>
      <c r="F24" s="11">
        <v>567</v>
      </c>
      <c r="G24" s="75">
        <v>23.6</v>
      </c>
    </row>
    <row r="25" spans="1:7">
      <c r="A25" s="14" t="s">
        <v>7</v>
      </c>
      <c r="B25" s="11">
        <v>291</v>
      </c>
      <c r="C25" s="11">
        <v>22905</v>
      </c>
      <c r="D25" s="11">
        <v>1697</v>
      </c>
      <c r="E25" s="11">
        <v>21747</v>
      </c>
      <c r="F25" s="11">
        <v>860</v>
      </c>
      <c r="G25" s="75">
        <v>25.3</v>
      </c>
    </row>
    <row r="26" spans="1:7">
      <c r="A26" s="10" t="s">
        <v>6</v>
      </c>
      <c r="B26" s="3">
        <v>659</v>
      </c>
      <c r="C26" s="3">
        <v>59152</v>
      </c>
      <c r="D26" s="3">
        <v>4573</v>
      </c>
      <c r="E26" s="3">
        <v>54829</v>
      </c>
      <c r="F26" s="3">
        <v>2251</v>
      </c>
      <c r="G26" s="166">
        <v>24.4</v>
      </c>
    </row>
    <row r="27" spans="1:7">
      <c r="A27" s="14" t="s">
        <v>5</v>
      </c>
      <c r="B27" s="11">
        <v>206</v>
      </c>
      <c r="C27" s="11">
        <v>19272</v>
      </c>
      <c r="D27" s="11">
        <v>1519</v>
      </c>
      <c r="E27" s="11">
        <v>17322</v>
      </c>
      <c r="F27" s="11">
        <v>756</v>
      </c>
      <c r="G27" s="75">
        <v>22.9</v>
      </c>
    </row>
    <row r="28" spans="1:7">
      <c r="A28" s="14" t="s">
        <v>4</v>
      </c>
      <c r="B28" s="11">
        <v>155</v>
      </c>
      <c r="C28" s="11">
        <v>12824</v>
      </c>
      <c r="D28" s="11">
        <v>999</v>
      </c>
      <c r="E28" s="11">
        <v>10966</v>
      </c>
      <c r="F28" s="11">
        <v>495</v>
      </c>
      <c r="G28" s="75">
        <v>22.2</v>
      </c>
    </row>
    <row r="29" spans="1:7">
      <c r="A29" s="14" t="s">
        <v>3</v>
      </c>
      <c r="B29" s="11">
        <v>169</v>
      </c>
      <c r="C29" s="11">
        <v>14640</v>
      </c>
      <c r="D29" s="11">
        <v>1215</v>
      </c>
      <c r="E29" s="11">
        <v>13799</v>
      </c>
      <c r="F29" s="11">
        <v>591</v>
      </c>
      <c r="G29" s="75">
        <v>23.3</v>
      </c>
    </row>
    <row r="30" spans="1:7">
      <c r="A30" s="10" t="s">
        <v>2</v>
      </c>
      <c r="B30" s="3">
        <v>530</v>
      </c>
      <c r="C30" s="3">
        <v>46736</v>
      </c>
      <c r="D30" s="3">
        <v>3733</v>
      </c>
      <c r="E30" s="3">
        <v>42087</v>
      </c>
      <c r="F30" s="3">
        <v>1842</v>
      </c>
      <c r="G30" s="166">
        <v>22.8</v>
      </c>
    </row>
    <row r="31" spans="1:7">
      <c r="A31" s="9" t="s">
        <v>1</v>
      </c>
      <c r="B31" s="3">
        <v>1823</v>
      </c>
      <c r="C31" s="3">
        <v>152432</v>
      </c>
      <c r="D31" s="3">
        <v>11879</v>
      </c>
      <c r="E31" s="3">
        <v>138742</v>
      </c>
      <c r="F31" s="3">
        <v>5847</v>
      </c>
      <c r="G31" s="166">
        <v>23.7</v>
      </c>
    </row>
    <row r="32" spans="1:7">
      <c r="A32" s="7" t="s">
        <v>0</v>
      </c>
      <c r="B32" s="3">
        <v>4336</v>
      </c>
      <c r="C32" s="3">
        <v>374870</v>
      </c>
      <c r="D32" s="3">
        <v>30396</v>
      </c>
      <c r="E32" s="3">
        <v>341190</v>
      </c>
      <c r="F32" s="3">
        <v>14576</v>
      </c>
      <c r="G32" s="166">
        <v>23.4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D4A180-DF97-4730-AEAA-5073B2CC7B4A}">
  <dimension ref="A1:G32"/>
  <sheetViews>
    <sheetView workbookViewId="0"/>
  </sheetViews>
  <sheetFormatPr defaultRowHeight="11.25"/>
  <cols>
    <col min="1" max="1" width="20.7109375" style="85" customWidth="1"/>
    <col min="2" max="3" width="11.140625" style="85" customWidth="1"/>
    <col min="4" max="6" width="11.28515625" style="85" customWidth="1"/>
    <col min="7" max="7" width="11.140625" style="85" customWidth="1"/>
    <col min="8" max="16384" width="9.140625" style="85"/>
  </cols>
  <sheetData>
    <row r="1" spans="1:7" ht="12" thickBot="1">
      <c r="A1" s="42" t="s">
        <v>121</v>
      </c>
      <c r="B1" s="172"/>
      <c r="C1" s="172"/>
      <c r="D1" s="172"/>
      <c r="E1" s="172"/>
      <c r="F1" s="172"/>
      <c r="G1" s="172"/>
    </row>
    <row r="2" spans="1:7" ht="33.75">
      <c r="A2" s="170" t="s">
        <v>37</v>
      </c>
      <c r="B2" s="169" t="s">
        <v>120</v>
      </c>
      <c r="C2" s="169" t="s">
        <v>119</v>
      </c>
      <c r="D2" s="169" t="s">
        <v>118</v>
      </c>
      <c r="E2" s="169" t="s">
        <v>117</v>
      </c>
      <c r="F2" s="169" t="s">
        <v>116</v>
      </c>
      <c r="G2" s="168" t="s">
        <v>115</v>
      </c>
    </row>
    <row r="3" spans="1:7">
      <c r="A3" s="18" t="s">
        <v>30</v>
      </c>
      <c r="B3" s="64">
        <v>360</v>
      </c>
      <c r="C3" s="64">
        <v>5059</v>
      </c>
      <c r="D3" s="64">
        <v>12059</v>
      </c>
      <c r="E3" s="64">
        <v>109071</v>
      </c>
      <c r="F3" s="64">
        <v>5220</v>
      </c>
      <c r="G3" s="167">
        <v>20.9</v>
      </c>
    </row>
    <row r="4" spans="1:7">
      <c r="A4" s="14" t="s">
        <v>28</v>
      </c>
      <c r="B4" s="11">
        <v>317</v>
      </c>
      <c r="C4" s="11">
        <v>4334</v>
      </c>
      <c r="D4" s="11">
        <v>8379</v>
      </c>
      <c r="E4" s="11">
        <v>95119</v>
      </c>
      <c r="F4" s="11">
        <v>4418</v>
      </c>
      <c r="G4" s="75">
        <v>21.5</v>
      </c>
    </row>
    <row r="5" spans="1:7" ht="12" customHeight="1">
      <c r="A5" s="9" t="s">
        <v>27</v>
      </c>
      <c r="B5" s="3">
        <v>677</v>
      </c>
      <c r="C5" s="3">
        <v>9393</v>
      </c>
      <c r="D5" s="3">
        <v>20438</v>
      </c>
      <c r="E5" s="3">
        <v>204190</v>
      </c>
      <c r="F5" s="3">
        <v>9638</v>
      </c>
      <c r="G5" s="166">
        <v>21.2</v>
      </c>
    </row>
    <row r="6" spans="1:7">
      <c r="A6" s="14" t="s">
        <v>26</v>
      </c>
      <c r="B6" s="11">
        <v>142</v>
      </c>
      <c r="C6" s="11">
        <v>1574</v>
      </c>
      <c r="D6" s="11">
        <v>3020</v>
      </c>
      <c r="E6" s="11">
        <v>31203</v>
      </c>
      <c r="F6" s="11">
        <v>1605</v>
      </c>
      <c r="G6" s="75">
        <v>19.399999999999999</v>
      </c>
    </row>
    <row r="7" spans="1:7">
      <c r="A7" s="14" t="s">
        <v>25</v>
      </c>
      <c r="B7" s="11">
        <v>108</v>
      </c>
      <c r="C7" s="11">
        <v>1194</v>
      </c>
      <c r="D7" s="11">
        <v>2222</v>
      </c>
      <c r="E7" s="11">
        <v>23127</v>
      </c>
      <c r="F7" s="11">
        <v>1169</v>
      </c>
      <c r="G7" s="75">
        <v>19.8</v>
      </c>
    </row>
    <row r="8" spans="1:7">
      <c r="A8" s="14" t="s">
        <v>24</v>
      </c>
      <c r="B8" s="11">
        <v>136</v>
      </c>
      <c r="C8" s="11">
        <v>1251</v>
      </c>
      <c r="D8" s="11">
        <v>2623</v>
      </c>
      <c r="E8" s="11">
        <v>25368</v>
      </c>
      <c r="F8" s="11">
        <v>1336</v>
      </c>
      <c r="G8" s="75">
        <v>19</v>
      </c>
    </row>
    <row r="9" spans="1:7">
      <c r="A9" s="10" t="s">
        <v>23</v>
      </c>
      <c r="B9" s="3">
        <v>386</v>
      </c>
      <c r="C9" s="3">
        <v>4019</v>
      </c>
      <c r="D9" s="3">
        <v>7865</v>
      </c>
      <c r="E9" s="3">
        <v>79698</v>
      </c>
      <c r="F9" s="3">
        <v>4110</v>
      </c>
      <c r="G9" s="166">
        <v>19.399999999999999</v>
      </c>
    </row>
    <row r="10" spans="1:7">
      <c r="A10" s="14" t="s">
        <v>22</v>
      </c>
      <c r="B10" s="11">
        <v>173</v>
      </c>
      <c r="C10" s="11">
        <v>1633</v>
      </c>
      <c r="D10" s="11">
        <v>3107</v>
      </c>
      <c r="E10" s="11">
        <v>32042</v>
      </c>
      <c r="F10" s="11">
        <v>1605</v>
      </c>
      <c r="G10" s="75">
        <v>20</v>
      </c>
    </row>
    <row r="11" spans="1:7">
      <c r="A11" s="14" t="s">
        <v>21</v>
      </c>
      <c r="B11" s="11">
        <v>102</v>
      </c>
      <c r="C11" s="11">
        <v>982</v>
      </c>
      <c r="D11" s="11">
        <v>1760</v>
      </c>
      <c r="E11" s="11">
        <v>18083</v>
      </c>
      <c r="F11" s="11">
        <v>914</v>
      </c>
      <c r="G11" s="75">
        <v>19.8</v>
      </c>
    </row>
    <row r="12" spans="1:7">
      <c r="A12" s="14" t="s">
        <v>20</v>
      </c>
      <c r="B12" s="11">
        <v>110</v>
      </c>
      <c r="C12" s="11">
        <v>1083</v>
      </c>
      <c r="D12" s="11">
        <v>1967</v>
      </c>
      <c r="E12" s="11">
        <v>19307</v>
      </c>
      <c r="F12" s="11">
        <v>1042</v>
      </c>
      <c r="G12" s="75">
        <v>18.5</v>
      </c>
    </row>
    <row r="13" spans="1:7">
      <c r="A13" s="10" t="s">
        <v>19</v>
      </c>
      <c r="B13" s="3">
        <v>385</v>
      </c>
      <c r="C13" s="3">
        <v>3698</v>
      </c>
      <c r="D13" s="3">
        <v>6834</v>
      </c>
      <c r="E13" s="3">
        <v>69432</v>
      </c>
      <c r="F13" s="3">
        <v>3561</v>
      </c>
      <c r="G13" s="166">
        <v>19.5</v>
      </c>
    </row>
    <row r="14" spans="1:7">
      <c r="A14" s="14" t="s">
        <v>18</v>
      </c>
      <c r="B14" s="11">
        <v>145</v>
      </c>
      <c r="C14" s="11">
        <v>1316</v>
      </c>
      <c r="D14" s="11">
        <v>2860</v>
      </c>
      <c r="E14" s="11">
        <v>27803</v>
      </c>
      <c r="F14" s="11">
        <v>1452</v>
      </c>
      <c r="G14" s="75">
        <v>19.100000000000001</v>
      </c>
    </row>
    <row r="15" spans="1:7">
      <c r="A15" s="14" t="s">
        <v>17</v>
      </c>
      <c r="B15" s="11">
        <v>138</v>
      </c>
      <c r="C15" s="11">
        <v>1252</v>
      </c>
      <c r="D15" s="11">
        <v>2486</v>
      </c>
      <c r="E15" s="11">
        <v>24577</v>
      </c>
      <c r="F15" s="11">
        <v>1270</v>
      </c>
      <c r="G15" s="75">
        <v>19.399999999999999</v>
      </c>
    </row>
    <row r="16" spans="1:7">
      <c r="A16" s="14" t="s">
        <v>16</v>
      </c>
      <c r="B16" s="11">
        <v>87</v>
      </c>
      <c r="C16" s="11">
        <v>913</v>
      </c>
      <c r="D16" s="11">
        <v>1797</v>
      </c>
      <c r="E16" s="11">
        <v>16780</v>
      </c>
      <c r="F16" s="11">
        <v>874</v>
      </c>
      <c r="G16" s="75">
        <v>19.2</v>
      </c>
    </row>
    <row r="17" spans="1:7">
      <c r="A17" s="10" t="s">
        <v>15</v>
      </c>
      <c r="B17" s="3">
        <v>370</v>
      </c>
      <c r="C17" s="3">
        <v>3481</v>
      </c>
      <c r="D17" s="3">
        <v>7143</v>
      </c>
      <c r="E17" s="3">
        <v>69160</v>
      </c>
      <c r="F17" s="3">
        <v>3596</v>
      </c>
      <c r="G17" s="166">
        <v>19.2</v>
      </c>
    </row>
    <row r="18" spans="1:7">
      <c r="A18" s="9" t="s">
        <v>14</v>
      </c>
      <c r="B18" s="3">
        <v>1141</v>
      </c>
      <c r="C18" s="3">
        <v>11198</v>
      </c>
      <c r="D18" s="3">
        <v>21842</v>
      </c>
      <c r="E18" s="3">
        <v>218290</v>
      </c>
      <c r="F18" s="3">
        <v>11267</v>
      </c>
      <c r="G18" s="166">
        <v>19.399999999999999</v>
      </c>
    </row>
    <row r="19" spans="1:7">
      <c r="A19" s="14" t="s">
        <v>13</v>
      </c>
      <c r="B19" s="11">
        <v>298</v>
      </c>
      <c r="C19" s="11">
        <v>3042</v>
      </c>
      <c r="D19" s="11">
        <v>5442</v>
      </c>
      <c r="E19" s="11">
        <v>60127</v>
      </c>
      <c r="F19" s="11">
        <v>2992</v>
      </c>
      <c r="G19" s="75">
        <v>20.100000000000001</v>
      </c>
    </row>
    <row r="20" spans="1:7">
      <c r="A20" s="14" t="s">
        <v>12</v>
      </c>
      <c r="B20" s="11">
        <v>123</v>
      </c>
      <c r="C20" s="11">
        <v>1245</v>
      </c>
      <c r="D20" s="11">
        <v>2299</v>
      </c>
      <c r="E20" s="11">
        <v>24160</v>
      </c>
      <c r="F20" s="11">
        <v>1217</v>
      </c>
      <c r="G20" s="75">
        <v>19.899999999999999</v>
      </c>
    </row>
    <row r="21" spans="1:7">
      <c r="A21" s="14" t="s">
        <v>11</v>
      </c>
      <c r="B21" s="11">
        <v>97</v>
      </c>
      <c r="C21" s="11">
        <v>846</v>
      </c>
      <c r="D21" s="11">
        <v>1398</v>
      </c>
      <c r="E21" s="11">
        <v>15580</v>
      </c>
      <c r="F21" s="11">
        <v>831</v>
      </c>
      <c r="G21" s="75">
        <v>18.7</v>
      </c>
    </row>
    <row r="22" spans="1:7">
      <c r="A22" s="10" t="s">
        <v>10</v>
      </c>
      <c r="B22" s="3">
        <v>518</v>
      </c>
      <c r="C22" s="3">
        <v>5133</v>
      </c>
      <c r="D22" s="3">
        <v>9139</v>
      </c>
      <c r="E22" s="3">
        <v>99867</v>
      </c>
      <c r="F22" s="3">
        <v>5040</v>
      </c>
      <c r="G22" s="166">
        <v>19.8</v>
      </c>
    </row>
    <row r="23" spans="1:7">
      <c r="A23" s="14" t="s">
        <v>9</v>
      </c>
      <c r="B23" s="11">
        <v>152</v>
      </c>
      <c r="C23" s="11">
        <v>1940</v>
      </c>
      <c r="D23" s="11">
        <v>4195</v>
      </c>
      <c r="E23" s="11">
        <v>45529</v>
      </c>
      <c r="F23" s="11">
        <v>2044</v>
      </c>
      <c r="G23" s="75">
        <v>22.3</v>
      </c>
    </row>
    <row r="24" spans="1:7">
      <c r="A24" s="14" t="s">
        <v>8</v>
      </c>
      <c r="B24" s="11">
        <v>126</v>
      </c>
      <c r="C24" s="11">
        <v>1499</v>
      </c>
      <c r="D24" s="11">
        <v>2899</v>
      </c>
      <c r="E24" s="11">
        <v>31781</v>
      </c>
      <c r="F24" s="11">
        <v>1521</v>
      </c>
      <c r="G24" s="75">
        <v>20.9</v>
      </c>
    </row>
    <row r="25" spans="1:7">
      <c r="A25" s="14" t="s">
        <v>7</v>
      </c>
      <c r="B25" s="11">
        <v>229</v>
      </c>
      <c r="C25" s="11">
        <v>2583</v>
      </c>
      <c r="D25" s="11">
        <v>4776</v>
      </c>
      <c r="E25" s="11">
        <v>52088</v>
      </c>
      <c r="F25" s="11">
        <v>2572</v>
      </c>
      <c r="G25" s="75">
        <v>20.3</v>
      </c>
    </row>
    <row r="26" spans="1:7">
      <c r="A26" s="10" t="s">
        <v>6</v>
      </c>
      <c r="B26" s="3">
        <v>507</v>
      </c>
      <c r="C26" s="3">
        <v>6022</v>
      </c>
      <c r="D26" s="3">
        <v>11870</v>
      </c>
      <c r="E26" s="3">
        <v>129398</v>
      </c>
      <c r="F26" s="3">
        <v>6137</v>
      </c>
      <c r="G26" s="166">
        <v>21.1</v>
      </c>
    </row>
    <row r="27" spans="1:7">
      <c r="A27" s="14" t="s">
        <v>5</v>
      </c>
      <c r="B27" s="11">
        <v>179</v>
      </c>
      <c r="C27" s="11">
        <v>2065</v>
      </c>
      <c r="D27" s="11">
        <v>3871</v>
      </c>
      <c r="E27" s="11">
        <v>39660</v>
      </c>
      <c r="F27" s="11">
        <v>2051</v>
      </c>
      <c r="G27" s="75">
        <v>19.3</v>
      </c>
    </row>
    <row r="28" spans="1:7">
      <c r="A28" s="14" t="s">
        <v>4</v>
      </c>
      <c r="B28" s="11">
        <v>117</v>
      </c>
      <c r="C28" s="11">
        <v>1366</v>
      </c>
      <c r="D28" s="11">
        <v>2535</v>
      </c>
      <c r="E28" s="11">
        <v>26626</v>
      </c>
      <c r="F28" s="11">
        <v>1340</v>
      </c>
      <c r="G28" s="75">
        <v>19.899999999999999</v>
      </c>
    </row>
    <row r="29" spans="1:7">
      <c r="A29" s="14" t="s">
        <v>3</v>
      </c>
      <c r="B29" s="11">
        <v>113</v>
      </c>
      <c r="C29" s="11">
        <v>1161</v>
      </c>
      <c r="D29" s="11">
        <v>2806</v>
      </c>
      <c r="E29" s="11">
        <v>29570</v>
      </c>
      <c r="F29" s="11">
        <v>1337</v>
      </c>
      <c r="G29" s="75">
        <v>22.1</v>
      </c>
    </row>
    <row r="30" spans="1:7">
      <c r="A30" s="10" t="s">
        <v>2</v>
      </c>
      <c r="B30" s="3">
        <v>409</v>
      </c>
      <c r="C30" s="3">
        <v>4592</v>
      </c>
      <c r="D30" s="3">
        <v>9212</v>
      </c>
      <c r="E30" s="3">
        <v>95856</v>
      </c>
      <c r="F30" s="3">
        <v>4728</v>
      </c>
      <c r="G30" s="166">
        <v>20.3</v>
      </c>
    </row>
    <row r="31" spans="1:7">
      <c r="A31" s="9" t="s">
        <v>1</v>
      </c>
      <c r="B31" s="3">
        <v>1434</v>
      </c>
      <c r="C31" s="3">
        <v>15747</v>
      </c>
      <c r="D31" s="3">
        <v>30221</v>
      </c>
      <c r="E31" s="3">
        <v>325121</v>
      </c>
      <c r="F31" s="3">
        <v>15905</v>
      </c>
      <c r="G31" s="166">
        <v>20.399999999999999</v>
      </c>
    </row>
    <row r="32" spans="1:7">
      <c r="A32" s="7" t="s">
        <v>0</v>
      </c>
      <c r="B32" s="3">
        <v>3252</v>
      </c>
      <c r="C32" s="3">
        <v>36338</v>
      </c>
      <c r="D32" s="3">
        <v>72501</v>
      </c>
      <c r="E32" s="3">
        <v>747601</v>
      </c>
      <c r="F32" s="3">
        <v>36810</v>
      </c>
      <c r="G32" s="166">
        <v>20.3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0785C1-34AD-44F5-91A9-19BB2152A1F6}">
  <dimension ref="A1:F32"/>
  <sheetViews>
    <sheetView workbookViewId="0"/>
  </sheetViews>
  <sheetFormatPr defaultRowHeight="11.25"/>
  <cols>
    <col min="1" max="1" width="20.7109375" style="85" customWidth="1"/>
    <col min="2" max="4" width="11.28515625" style="85" customWidth="1"/>
    <col min="5" max="5" width="12.7109375" style="85" customWidth="1"/>
    <col min="6" max="6" width="12.140625" style="85" customWidth="1"/>
    <col min="7" max="16384" width="9.140625" style="85"/>
  </cols>
  <sheetData>
    <row r="1" spans="1:6" ht="12" thickBot="1">
      <c r="A1" s="42" t="s">
        <v>124</v>
      </c>
      <c r="B1" s="172"/>
      <c r="C1" s="172"/>
      <c r="D1" s="172"/>
      <c r="E1" s="172"/>
      <c r="F1" s="172"/>
    </row>
    <row r="2" spans="1:6" ht="33.75">
      <c r="A2" s="170" t="s">
        <v>37</v>
      </c>
      <c r="B2" s="169" t="s">
        <v>123</v>
      </c>
      <c r="C2" s="169" t="s">
        <v>119</v>
      </c>
      <c r="D2" s="169" t="s">
        <v>118</v>
      </c>
      <c r="E2" s="169" t="s">
        <v>117</v>
      </c>
      <c r="F2" s="168" t="s">
        <v>122</v>
      </c>
    </row>
    <row r="3" spans="1:6">
      <c r="A3" s="18" t="s">
        <v>30</v>
      </c>
      <c r="B3" s="64">
        <v>107</v>
      </c>
      <c r="C3" s="64">
        <v>578</v>
      </c>
      <c r="D3" s="64">
        <v>1299</v>
      </c>
      <c r="E3" s="64">
        <v>16814</v>
      </c>
      <c r="F3" s="167">
        <v>4.3</v>
      </c>
    </row>
    <row r="4" spans="1:6">
      <c r="A4" s="14" t="s">
        <v>28</v>
      </c>
      <c r="B4" s="11">
        <v>47</v>
      </c>
      <c r="C4" s="11">
        <v>275</v>
      </c>
      <c r="D4" s="11">
        <v>660</v>
      </c>
      <c r="E4" s="11">
        <v>8428</v>
      </c>
      <c r="F4" s="75">
        <v>6.3</v>
      </c>
    </row>
    <row r="5" spans="1:6" ht="12" customHeight="1">
      <c r="A5" s="9" t="s">
        <v>27</v>
      </c>
      <c r="B5" s="3">
        <v>154</v>
      </c>
      <c r="C5" s="3">
        <v>853</v>
      </c>
      <c r="D5" s="3">
        <v>1959</v>
      </c>
      <c r="E5" s="3">
        <v>25242</v>
      </c>
      <c r="F5" s="166">
        <v>5</v>
      </c>
    </row>
    <row r="6" spans="1:6">
      <c r="A6" s="14" t="s">
        <v>26</v>
      </c>
      <c r="B6" s="11">
        <v>42</v>
      </c>
      <c r="C6" s="11">
        <v>232</v>
      </c>
      <c r="D6" s="11">
        <v>544</v>
      </c>
      <c r="E6" s="11">
        <v>6624</v>
      </c>
      <c r="F6" s="75">
        <v>7</v>
      </c>
    </row>
    <row r="7" spans="1:6">
      <c r="A7" s="14" t="s">
        <v>25</v>
      </c>
      <c r="B7" s="11">
        <v>30</v>
      </c>
      <c r="C7" s="11">
        <v>204</v>
      </c>
      <c r="D7" s="11">
        <v>422</v>
      </c>
      <c r="E7" s="11">
        <v>5302</v>
      </c>
      <c r="F7" s="75">
        <v>7</v>
      </c>
    </row>
    <row r="8" spans="1:6">
      <c r="A8" s="14" t="s">
        <v>24</v>
      </c>
      <c r="B8" s="11">
        <v>32</v>
      </c>
      <c r="C8" s="11">
        <v>204</v>
      </c>
      <c r="D8" s="11">
        <v>419</v>
      </c>
      <c r="E8" s="11">
        <v>6325</v>
      </c>
      <c r="F8" s="75">
        <v>8</v>
      </c>
    </row>
    <row r="9" spans="1:6">
      <c r="A9" s="10" t="s">
        <v>23</v>
      </c>
      <c r="B9" s="3">
        <v>104</v>
      </c>
      <c r="C9" s="3">
        <v>640</v>
      </c>
      <c r="D9" s="3">
        <v>1385</v>
      </c>
      <c r="E9" s="3">
        <v>18251</v>
      </c>
      <c r="F9" s="166">
        <v>7.3</v>
      </c>
    </row>
    <row r="10" spans="1:6">
      <c r="A10" s="14" t="s">
        <v>22</v>
      </c>
      <c r="B10" s="11">
        <v>37</v>
      </c>
      <c r="C10" s="11">
        <v>239</v>
      </c>
      <c r="D10" s="11">
        <v>530</v>
      </c>
      <c r="E10" s="11">
        <v>6965</v>
      </c>
      <c r="F10" s="75">
        <v>5.7</v>
      </c>
    </row>
    <row r="11" spans="1:6">
      <c r="A11" s="14" t="s">
        <v>21</v>
      </c>
      <c r="B11" s="11">
        <v>20</v>
      </c>
      <c r="C11" s="11">
        <v>123</v>
      </c>
      <c r="D11" s="11">
        <v>279</v>
      </c>
      <c r="E11" s="11">
        <v>3843</v>
      </c>
      <c r="F11" s="75">
        <v>8.8000000000000007</v>
      </c>
    </row>
    <row r="12" spans="1:6">
      <c r="A12" s="14" t="s">
        <v>20</v>
      </c>
      <c r="B12" s="11">
        <v>24</v>
      </c>
      <c r="C12" s="11">
        <v>151</v>
      </c>
      <c r="D12" s="11">
        <v>284</v>
      </c>
      <c r="E12" s="11">
        <v>4264</v>
      </c>
      <c r="F12" s="75">
        <v>7.8</v>
      </c>
    </row>
    <row r="13" spans="1:6">
      <c r="A13" s="10" t="s">
        <v>19</v>
      </c>
      <c r="B13" s="3">
        <v>81</v>
      </c>
      <c r="C13" s="3">
        <v>513</v>
      </c>
      <c r="D13" s="3">
        <v>1093</v>
      </c>
      <c r="E13" s="3">
        <v>15072</v>
      </c>
      <c r="F13" s="166">
        <v>7.1</v>
      </c>
    </row>
    <row r="14" spans="1:6">
      <c r="A14" s="14" t="s">
        <v>18</v>
      </c>
      <c r="B14" s="11">
        <v>36</v>
      </c>
      <c r="C14" s="11">
        <v>197</v>
      </c>
      <c r="D14" s="11">
        <v>415</v>
      </c>
      <c r="E14" s="11">
        <v>5684</v>
      </c>
      <c r="F14" s="75">
        <v>7.2</v>
      </c>
    </row>
    <row r="15" spans="1:6">
      <c r="A15" s="14" t="s">
        <v>17</v>
      </c>
      <c r="B15" s="11">
        <v>32</v>
      </c>
      <c r="C15" s="11">
        <v>238</v>
      </c>
      <c r="D15" s="11">
        <v>442</v>
      </c>
      <c r="E15" s="11">
        <v>6134</v>
      </c>
      <c r="F15" s="75">
        <v>10.5</v>
      </c>
    </row>
    <row r="16" spans="1:6">
      <c r="A16" s="14" t="s">
        <v>16</v>
      </c>
      <c r="B16" s="11">
        <v>20</v>
      </c>
      <c r="C16" s="11">
        <v>134</v>
      </c>
      <c r="D16" s="11">
        <v>368</v>
      </c>
      <c r="E16" s="11">
        <v>4155</v>
      </c>
      <c r="F16" s="75">
        <v>9.4</v>
      </c>
    </row>
    <row r="17" spans="1:6">
      <c r="A17" s="10" t="s">
        <v>15</v>
      </c>
      <c r="B17" s="3">
        <v>88</v>
      </c>
      <c r="C17" s="3">
        <v>569</v>
      </c>
      <c r="D17" s="3">
        <v>1225</v>
      </c>
      <c r="E17" s="3">
        <v>15973</v>
      </c>
      <c r="F17" s="166">
        <v>9.1</v>
      </c>
    </row>
    <row r="18" spans="1:6">
      <c r="A18" s="9" t="s">
        <v>14</v>
      </c>
      <c r="B18" s="3">
        <v>273</v>
      </c>
      <c r="C18" s="3">
        <v>1722</v>
      </c>
      <c r="D18" s="3">
        <v>3703</v>
      </c>
      <c r="E18" s="3">
        <v>49296</v>
      </c>
      <c r="F18" s="166">
        <v>7.8</v>
      </c>
    </row>
    <row r="19" spans="1:6">
      <c r="A19" s="14" t="s">
        <v>13</v>
      </c>
      <c r="B19" s="11">
        <v>75</v>
      </c>
      <c r="C19" s="11">
        <v>418</v>
      </c>
      <c r="D19" s="11">
        <v>781</v>
      </c>
      <c r="E19" s="11">
        <v>10831</v>
      </c>
      <c r="F19" s="75">
        <v>5.9</v>
      </c>
    </row>
    <row r="20" spans="1:6">
      <c r="A20" s="14" t="s">
        <v>12</v>
      </c>
      <c r="B20" s="11">
        <v>24</v>
      </c>
      <c r="C20" s="11">
        <v>195</v>
      </c>
      <c r="D20" s="11">
        <v>379</v>
      </c>
      <c r="E20" s="11">
        <v>5041</v>
      </c>
      <c r="F20" s="75">
        <v>6.3</v>
      </c>
    </row>
    <row r="21" spans="1:6">
      <c r="A21" s="14" t="s">
        <v>11</v>
      </c>
      <c r="B21" s="11">
        <v>16</v>
      </c>
      <c r="C21" s="11">
        <v>105</v>
      </c>
      <c r="D21" s="11">
        <v>206</v>
      </c>
      <c r="E21" s="11">
        <v>2475</v>
      </c>
      <c r="F21" s="75">
        <v>9.9</v>
      </c>
    </row>
    <row r="22" spans="1:6">
      <c r="A22" s="10" t="s">
        <v>10</v>
      </c>
      <c r="B22" s="3">
        <v>115</v>
      </c>
      <c r="C22" s="3">
        <v>718</v>
      </c>
      <c r="D22" s="3">
        <v>1366</v>
      </c>
      <c r="E22" s="3">
        <v>18347</v>
      </c>
      <c r="F22" s="166">
        <v>6.6</v>
      </c>
    </row>
    <row r="23" spans="1:6">
      <c r="A23" s="14" t="s">
        <v>9</v>
      </c>
      <c r="B23" s="11">
        <v>41</v>
      </c>
      <c r="C23" s="11">
        <v>232</v>
      </c>
      <c r="D23" s="11">
        <v>554</v>
      </c>
      <c r="E23" s="11">
        <v>8150</v>
      </c>
      <c r="F23" s="75">
        <v>6.2</v>
      </c>
    </row>
    <row r="24" spans="1:6">
      <c r="A24" s="14" t="s">
        <v>8</v>
      </c>
      <c r="B24" s="11">
        <v>38</v>
      </c>
      <c r="C24" s="11">
        <v>202</v>
      </c>
      <c r="D24" s="11">
        <v>534</v>
      </c>
      <c r="E24" s="11">
        <v>6994</v>
      </c>
      <c r="F24" s="75">
        <v>9</v>
      </c>
    </row>
    <row r="25" spans="1:6">
      <c r="A25" s="14" t="s">
        <v>7</v>
      </c>
      <c r="B25" s="11">
        <v>95</v>
      </c>
      <c r="C25" s="11">
        <v>450</v>
      </c>
      <c r="D25" s="11">
        <v>804</v>
      </c>
      <c r="E25" s="11">
        <v>10385</v>
      </c>
      <c r="F25" s="75">
        <v>9.5</v>
      </c>
    </row>
    <row r="26" spans="1:6">
      <c r="A26" s="10" t="s">
        <v>6</v>
      </c>
      <c r="B26" s="3">
        <v>174</v>
      </c>
      <c r="C26" s="3">
        <v>884</v>
      </c>
      <c r="D26" s="3">
        <v>1892</v>
      </c>
      <c r="E26" s="3">
        <v>25529</v>
      </c>
      <c r="F26" s="166">
        <v>8.3000000000000007</v>
      </c>
    </row>
    <row r="27" spans="1:6">
      <c r="A27" s="14" t="s">
        <v>5</v>
      </c>
      <c r="B27" s="11">
        <v>43</v>
      </c>
      <c r="C27" s="11">
        <v>313</v>
      </c>
      <c r="D27" s="11">
        <v>705</v>
      </c>
      <c r="E27" s="11">
        <v>8830</v>
      </c>
      <c r="F27" s="75">
        <v>10.5</v>
      </c>
    </row>
    <row r="28" spans="1:6">
      <c r="A28" s="14" t="s">
        <v>4</v>
      </c>
      <c r="B28" s="11">
        <v>27</v>
      </c>
      <c r="C28" s="11">
        <v>213</v>
      </c>
      <c r="D28" s="11">
        <v>413</v>
      </c>
      <c r="E28" s="11">
        <v>6035</v>
      </c>
      <c r="F28" s="75">
        <v>14.2</v>
      </c>
    </row>
    <row r="29" spans="1:6">
      <c r="A29" s="14" t="s">
        <v>3</v>
      </c>
      <c r="B29" s="11">
        <v>52</v>
      </c>
      <c r="C29" s="11">
        <v>191</v>
      </c>
      <c r="D29" s="11">
        <v>535</v>
      </c>
      <c r="E29" s="11">
        <v>5881</v>
      </c>
      <c r="F29" s="75">
        <v>9.6</v>
      </c>
    </row>
    <row r="30" spans="1:6">
      <c r="A30" s="10" t="s">
        <v>2</v>
      </c>
      <c r="B30" s="3">
        <v>122</v>
      </c>
      <c r="C30" s="3">
        <v>717</v>
      </c>
      <c r="D30" s="3">
        <v>1653</v>
      </c>
      <c r="E30" s="3">
        <v>20746</v>
      </c>
      <c r="F30" s="166">
        <v>11.3</v>
      </c>
    </row>
    <row r="31" spans="1:6">
      <c r="A31" s="9" t="s">
        <v>1</v>
      </c>
      <c r="B31" s="3">
        <v>411</v>
      </c>
      <c r="C31" s="3">
        <v>2319</v>
      </c>
      <c r="D31" s="3">
        <v>4911</v>
      </c>
      <c r="E31" s="3">
        <v>64622</v>
      </c>
      <c r="F31" s="166">
        <v>8.8000000000000007</v>
      </c>
    </row>
    <row r="32" spans="1:6">
      <c r="A32" s="7" t="s">
        <v>0</v>
      </c>
      <c r="B32" s="3">
        <v>838</v>
      </c>
      <c r="C32" s="3">
        <v>4894</v>
      </c>
      <c r="D32" s="3">
        <v>10573</v>
      </c>
      <c r="E32" s="3">
        <v>139160</v>
      </c>
      <c r="F32" s="166">
        <v>7.8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F30DC8-9487-48D9-AF00-F474CD5DD9BD}">
  <dimension ref="A1:G33"/>
  <sheetViews>
    <sheetView workbookViewId="0"/>
  </sheetViews>
  <sheetFormatPr defaultRowHeight="11.25"/>
  <cols>
    <col min="1" max="1" width="21.42578125" style="85" customWidth="1"/>
    <col min="2" max="4" width="11.140625" style="85" customWidth="1"/>
    <col min="5" max="6" width="11.28515625" style="85" customWidth="1"/>
    <col min="7" max="7" width="11.140625" style="85" customWidth="1"/>
    <col min="8" max="16384" width="9.140625" style="85"/>
  </cols>
  <sheetData>
    <row r="1" spans="1:7" ht="12" thickBot="1">
      <c r="A1" s="42" t="s">
        <v>130</v>
      </c>
      <c r="B1" s="172"/>
      <c r="C1" s="172"/>
      <c r="D1" s="172"/>
      <c r="E1" s="172"/>
      <c r="F1" s="172"/>
      <c r="G1" s="172"/>
    </row>
    <row r="2" spans="1:7">
      <c r="A2" s="964" t="s">
        <v>37</v>
      </c>
      <c r="B2" s="952" t="s">
        <v>129</v>
      </c>
      <c r="C2" s="952" t="s">
        <v>128</v>
      </c>
      <c r="D2" s="952" t="s">
        <v>118</v>
      </c>
      <c r="E2" s="952" t="s">
        <v>117</v>
      </c>
      <c r="F2" s="962" t="s">
        <v>127</v>
      </c>
      <c r="G2" s="963"/>
    </row>
    <row r="3" spans="1:7" ht="22.5">
      <c r="A3" s="960"/>
      <c r="B3" s="948"/>
      <c r="C3" s="948"/>
      <c r="D3" s="948"/>
      <c r="E3" s="948"/>
      <c r="F3" s="175" t="s">
        <v>126</v>
      </c>
      <c r="G3" s="174" t="s">
        <v>125</v>
      </c>
    </row>
    <row r="4" spans="1:7">
      <c r="A4" s="18" t="s">
        <v>30</v>
      </c>
      <c r="B4" s="64">
        <v>177</v>
      </c>
      <c r="C4" s="64">
        <v>187</v>
      </c>
      <c r="D4" s="64">
        <v>9949</v>
      </c>
      <c r="E4" s="64">
        <v>103504</v>
      </c>
      <c r="F4" s="64">
        <v>49918</v>
      </c>
      <c r="G4" s="31">
        <v>3.4</v>
      </c>
    </row>
    <row r="5" spans="1:7">
      <c r="A5" s="14" t="s">
        <v>28</v>
      </c>
      <c r="B5" s="11">
        <v>73</v>
      </c>
      <c r="C5" s="11">
        <v>60</v>
      </c>
      <c r="D5" s="11">
        <v>2609</v>
      </c>
      <c r="E5" s="11">
        <v>29218</v>
      </c>
      <c r="F5" s="11">
        <v>17022</v>
      </c>
      <c r="G5" s="31">
        <v>3.3</v>
      </c>
    </row>
    <row r="6" spans="1:7">
      <c r="A6" s="9" t="s">
        <v>27</v>
      </c>
      <c r="B6" s="3">
        <v>250</v>
      </c>
      <c r="C6" s="3">
        <v>247</v>
      </c>
      <c r="D6" s="3">
        <v>12558</v>
      </c>
      <c r="E6" s="3">
        <v>132722</v>
      </c>
      <c r="F6" s="3">
        <v>66940</v>
      </c>
      <c r="G6" s="88">
        <v>3.3</v>
      </c>
    </row>
    <row r="7" spans="1:7">
      <c r="A7" s="14" t="s">
        <v>26</v>
      </c>
      <c r="B7" s="11">
        <v>37</v>
      </c>
      <c r="C7" s="11">
        <v>54</v>
      </c>
      <c r="D7" s="11">
        <v>1418</v>
      </c>
      <c r="E7" s="11">
        <v>18060</v>
      </c>
      <c r="F7" s="11">
        <v>6867</v>
      </c>
      <c r="G7" s="31">
        <v>7.3</v>
      </c>
    </row>
    <row r="8" spans="1:7">
      <c r="A8" s="14" t="s">
        <v>25</v>
      </c>
      <c r="B8" s="11">
        <v>24</v>
      </c>
      <c r="C8" s="11">
        <v>22</v>
      </c>
      <c r="D8" s="11">
        <v>922</v>
      </c>
      <c r="E8" s="11">
        <v>11624</v>
      </c>
      <c r="F8" s="11">
        <v>5686</v>
      </c>
      <c r="G8" s="31">
        <v>6.1</v>
      </c>
    </row>
    <row r="9" spans="1:7">
      <c r="A9" s="14" t="s">
        <v>24</v>
      </c>
      <c r="B9" s="11">
        <v>28</v>
      </c>
      <c r="C9" s="11">
        <v>30</v>
      </c>
      <c r="D9" s="11">
        <v>1174</v>
      </c>
      <c r="E9" s="11">
        <v>13691</v>
      </c>
      <c r="F9" s="11">
        <v>6253</v>
      </c>
      <c r="G9" s="31">
        <v>13.4</v>
      </c>
    </row>
    <row r="10" spans="1:7">
      <c r="A10" s="10" t="s">
        <v>23</v>
      </c>
      <c r="B10" s="3">
        <v>89</v>
      </c>
      <c r="C10" s="3">
        <v>106</v>
      </c>
      <c r="D10" s="3">
        <v>3514</v>
      </c>
      <c r="E10" s="3">
        <v>43375</v>
      </c>
      <c r="F10" s="3">
        <v>18806</v>
      </c>
      <c r="G10" s="88">
        <v>8.9</v>
      </c>
    </row>
    <row r="11" spans="1:7">
      <c r="A11" s="14" t="s">
        <v>22</v>
      </c>
      <c r="B11" s="11">
        <v>37</v>
      </c>
      <c r="C11" s="11">
        <v>46</v>
      </c>
      <c r="D11" s="11">
        <v>1708</v>
      </c>
      <c r="E11" s="11">
        <v>20129</v>
      </c>
      <c r="F11" s="11">
        <v>7949</v>
      </c>
      <c r="G11" s="31">
        <v>12.6</v>
      </c>
    </row>
    <row r="12" spans="1:7">
      <c r="A12" s="14" t="s">
        <v>21</v>
      </c>
      <c r="B12" s="11">
        <v>14</v>
      </c>
      <c r="C12" s="11">
        <v>24</v>
      </c>
      <c r="D12" s="11">
        <v>884</v>
      </c>
      <c r="E12" s="11">
        <v>10541</v>
      </c>
      <c r="F12" s="11">
        <v>4337</v>
      </c>
      <c r="G12" s="31">
        <v>12.8</v>
      </c>
    </row>
    <row r="13" spans="1:7">
      <c r="A13" s="14" t="s">
        <v>20</v>
      </c>
      <c r="B13" s="11">
        <v>16</v>
      </c>
      <c r="C13" s="11">
        <v>24</v>
      </c>
      <c r="D13" s="11">
        <v>949</v>
      </c>
      <c r="E13" s="11">
        <v>11610</v>
      </c>
      <c r="F13" s="11">
        <v>4839</v>
      </c>
      <c r="G13" s="31">
        <v>8.8000000000000007</v>
      </c>
    </row>
    <row r="14" spans="1:7">
      <c r="A14" s="10" t="s">
        <v>19</v>
      </c>
      <c r="B14" s="3">
        <v>67</v>
      </c>
      <c r="C14" s="3">
        <v>94</v>
      </c>
      <c r="D14" s="3">
        <v>3541</v>
      </c>
      <c r="E14" s="3">
        <v>42280</v>
      </c>
      <c r="F14" s="3">
        <v>17125</v>
      </c>
      <c r="G14" s="88">
        <v>11.6</v>
      </c>
    </row>
    <row r="15" spans="1:7">
      <c r="A15" s="14" t="s">
        <v>18</v>
      </c>
      <c r="B15" s="11">
        <v>34</v>
      </c>
      <c r="C15" s="11">
        <v>30</v>
      </c>
      <c r="D15" s="11">
        <v>1459</v>
      </c>
      <c r="E15" s="11">
        <v>15600</v>
      </c>
      <c r="F15" s="11">
        <v>8249</v>
      </c>
      <c r="G15" s="31">
        <v>12.2</v>
      </c>
    </row>
    <row r="16" spans="1:7">
      <c r="A16" s="14" t="s">
        <v>17</v>
      </c>
      <c r="B16" s="11">
        <v>23</v>
      </c>
      <c r="C16" s="11">
        <v>31</v>
      </c>
      <c r="D16" s="11">
        <v>919</v>
      </c>
      <c r="E16" s="11">
        <v>11278</v>
      </c>
      <c r="F16" s="11">
        <v>4854</v>
      </c>
      <c r="G16" s="31">
        <v>16.5</v>
      </c>
    </row>
    <row r="17" spans="1:7">
      <c r="A17" s="14" t="s">
        <v>16</v>
      </c>
      <c r="B17" s="11">
        <v>21</v>
      </c>
      <c r="C17" s="11">
        <v>18</v>
      </c>
      <c r="D17" s="11">
        <v>793</v>
      </c>
      <c r="E17" s="11">
        <v>9419</v>
      </c>
      <c r="F17" s="11">
        <v>4739</v>
      </c>
      <c r="G17" s="31">
        <v>11.9</v>
      </c>
    </row>
    <row r="18" spans="1:7">
      <c r="A18" s="10" t="s">
        <v>15</v>
      </c>
      <c r="B18" s="3">
        <v>78</v>
      </c>
      <c r="C18" s="3">
        <v>79</v>
      </c>
      <c r="D18" s="3">
        <v>3171</v>
      </c>
      <c r="E18" s="3">
        <v>36297</v>
      </c>
      <c r="F18" s="3">
        <v>17842</v>
      </c>
      <c r="G18" s="88">
        <v>13.5</v>
      </c>
    </row>
    <row r="19" spans="1:7">
      <c r="A19" s="9" t="s">
        <v>14</v>
      </c>
      <c r="B19" s="3">
        <v>234</v>
      </c>
      <c r="C19" s="3">
        <v>279</v>
      </c>
      <c r="D19" s="3">
        <v>10226</v>
      </c>
      <c r="E19" s="3">
        <v>121952</v>
      </c>
      <c r="F19" s="3">
        <v>53773</v>
      </c>
      <c r="G19" s="88">
        <v>11.2</v>
      </c>
    </row>
    <row r="20" spans="1:7">
      <c r="A20" s="14" t="s">
        <v>13</v>
      </c>
      <c r="B20" s="11">
        <v>61</v>
      </c>
      <c r="C20" s="11">
        <v>66</v>
      </c>
      <c r="D20" s="11">
        <v>2523</v>
      </c>
      <c r="E20" s="11">
        <v>30677</v>
      </c>
      <c r="F20" s="11">
        <v>11946</v>
      </c>
      <c r="G20" s="31">
        <v>9.6</v>
      </c>
    </row>
    <row r="21" spans="1:7">
      <c r="A21" s="14" t="s">
        <v>12</v>
      </c>
      <c r="B21" s="11">
        <v>19</v>
      </c>
      <c r="C21" s="11">
        <v>27</v>
      </c>
      <c r="D21" s="11">
        <v>1060</v>
      </c>
      <c r="E21" s="11">
        <v>13682</v>
      </c>
      <c r="F21" s="11">
        <v>5550</v>
      </c>
      <c r="G21" s="31">
        <v>16.899999999999999</v>
      </c>
    </row>
    <row r="22" spans="1:7">
      <c r="A22" s="14" t="s">
        <v>11</v>
      </c>
      <c r="B22" s="11">
        <v>19</v>
      </c>
      <c r="C22" s="11">
        <v>15</v>
      </c>
      <c r="D22" s="11">
        <v>567</v>
      </c>
      <c r="E22" s="11">
        <v>6919</v>
      </c>
      <c r="F22" s="11">
        <v>3181</v>
      </c>
      <c r="G22" s="31">
        <v>5.9</v>
      </c>
    </row>
    <row r="23" spans="1:7">
      <c r="A23" s="10" t="s">
        <v>10</v>
      </c>
      <c r="B23" s="3">
        <v>99</v>
      </c>
      <c r="C23" s="3">
        <v>108</v>
      </c>
      <c r="D23" s="3">
        <v>4150</v>
      </c>
      <c r="E23" s="3">
        <v>51278</v>
      </c>
      <c r="F23" s="3">
        <v>20677</v>
      </c>
      <c r="G23" s="88">
        <v>11</v>
      </c>
    </row>
    <row r="24" spans="1:7">
      <c r="A24" s="14" t="s">
        <v>9</v>
      </c>
      <c r="B24" s="11">
        <v>52</v>
      </c>
      <c r="C24" s="11">
        <v>57</v>
      </c>
      <c r="D24" s="11">
        <v>2166</v>
      </c>
      <c r="E24" s="11">
        <v>26018</v>
      </c>
      <c r="F24" s="11">
        <v>11671</v>
      </c>
      <c r="G24" s="31">
        <v>11.4</v>
      </c>
    </row>
    <row r="25" spans="1:7">
      <c r="A25" s="14" t="s">
        <v>8</v>
      </c>
      <c r="B25" s="11">
        <v>35</v>
      </c>
      <c r="C25" s="11">
        <v>37</v>
      </c>
      <c r="D25" s="11">
        <v>1312</v>
      </c>
      <c r="E25" s="11">
        <v>15950</v>
      </c>
      <c r="F25" s="11">
        <v>6763</v>
      </c>
      <c r="G25" s="31">
        <v>9.1</v>
      </c>
    </row>
    <row r="26" spans="1:7">
      <c r="A26" s="14" t="s">
        <v>7</v>
      </c>
      <c r="B26" s="11">
        <v>87</v>
      </c>
      <c r="C26" s="11">
        <v>63</v>
      </c>
      <c r="D26" s="11">
        <v>1879</v>
      </c>
      <c r="E26" s="11">
        <v>24095</v>
      </c>
      <c r="F26" s="11">
        <v>11540</v>
      </c>
      <c r="G26" s="31">
        <v>12.8</v>
      </c>
    </row>
    <row r="27" spans="1:7">
      <c r="A27" s="10" t="s">
        <v>6</v>
      </c>
      <c r="B27" s="3">
        <v>174</v>
      </c>
      <c r="C27" s="3">
        <v>157</v>
      </c>
      <c r="D27" s="3">
        <v>5357</v>
      </c>
      <c r="E27" s="3">
        <v>66063</v>
      </c>
      <c r="F27" s="3">
        <v>29974</v>
      </c>
      <c r="G27" s="88">
        <v>11.4</v>
      </c>
    </row>
    <row r="28" spans="1:7">
      <c r="A28" s="14" t="s">
        <v>5</v>
      </c>
      <c r="B28" s="11">
        <v>43</v>
      </c>
      <c r="C28" s="11">
        <v>44</v>
      </c>
      <c r="D28" s="11">
        <v>1789</v>
      </c>
      <c r="E28" s="11">
        <v>21010</v>
      </c>
      <c r="F28" s="11">
        <v>8936</v>
      </c>
      <c r="G28" s="31">
        <v>11.2</v>
      </c>
    </row>
    <row r="29" spans="1:7">
      <c r="A29" s="14" t="s">
        <v>4</v>
      </c>
      <c r="B29" s="11">
        <v>41</v>
      </c>
      <c r="C29" s="11">
        <v>38</v>
      </c>
      <c r="D29" s="11">
        <v>1396</v>
      </c>
      <c r="E29" s="11">
        <v>15713</v>
      </c>
      <c r="F29" s="11">
        <v>7144</v>
      </c>
      <c r="G29" s="31">
        <v>15.9</v>
      </c>
    </row>
    <row r="30" spans="1:7">
      <c r="A30" s="14" t="s">
        <v>3</v>
      </c>
      <c r="B30" s="11">
        <v>38</v>
      </c>
      <c r="C30" s="11">
        <v>55</v>
      </c>
      <c r="D30" s="11">
        <v>1829</v>
      </c>
      <c r="E30" s="11">
        <v>19553</v>
      </c>
      <c r="F30" s="11">
        <v>7725</v>
      </c>
      <c r="G30" s="31">
        <v>10.6</v>
      </c>
    </row>
    <row r="31" spans="1:7">
      <c r="A31" s="10" t="s">
        <v>2</v>
      </c>
      <c r="B31" s="3">
        <v>122</v>
      </c>
      <c r="C31" s="3">
        <v>137</v>
      </c>
      <c r="D31" s="3">
        <v>5014</v>
      </c>
      <c r="E31" s="3">
        <v>56276</v>
      </c>
      <c r="F31" s="3">
        <v>23805</v>
      </c>
      <c r="G31" s="88">
        <v>12.3</v>
      </c>
    </row>
    <row r="32" spans="1:7">
      <c r="A32" s="9" t="s">
        <v>1</v>
      </c>
      <c r="B32" s="3">
        <v>395</v>
      </c>
      <c r="C32" s="3">
        <v>402</v>
      </c>
      <c r="D32" s="3">
        <v>14521</v>
      </c>
      <c r="E32" s="3">
        <v>173617</v>
      </c>
      <c r="F32" s="3">
        <v>74456</v>
      </c>
      <c r="G32" s="88">
        <v>11.6</v>
      </c>
    </row>
    <row r="33" spans="1:7">
      <c r="A33" s="173" t="s">
        <v>0</v>
      </c>
      <c r="B33" s="3">
        <v>879</v>
      </c>
      <c r="C33" s="3">
        <v>928</v>
      </c>
      <c r="D33" s="3">
        <v>37305</v>
      </c>
      <c r="E33" s="3">
        <v>428291</v>
      </c>
      <c r="F33" s="3">
        <v>195169</v>
      </c>
      <c r="G33" s="88">
        <v>8.9</v>
      </c>
    </row>
  </sheetData>
  <mergeCells count="6">
    <mergeCell ref="E2:E3"/>
    <mergeCell ref="F2:G2"/>
    <mergeCell ref="A2:A3"/>
    <mergeCell ref="B2:B3"/>
    <mergeCell ref="C2:C3"/>
    <mergeCell ref="D2:D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60DED9-4731-45E7-AFDD-8B9631E5E32A}">
  <dimension ref="A1:G33"/>
  <sheetViews>
    <sheetView workbookViewId="0"/>
  </sheetViews>
  <sheetFormatPr defaultRowHeight="11.25"/>
  <cols>
    <col min="1" max="1" width="21.140625" style="85" customWidth="1"/>
    <col min="2" max="3" width="11.140625" style="85" customWidth="1"/>
    <col min="4" max="4" width="12.28515625" style="85" customWidth="1"/>
    <col min="5" max="6" width="11.28515625" style="85" customWidth="1"/>
    <col min="7" max="7" width="11.140625" style="85" customWidth="1"/>
    <col min="8" max="16384" width="9.140625" style="85"/>
  </cols>
  <sheetData>
    <row r="1" spans="1:7" ht="12" thickBot="1">
      <c r="A1" s="42" t="s">
        <v>136</v>
      </c>
      <c r="B1" s="172"/>
      <c r="C1" s="172"/>
      <c r="D1" s="172"/>
      <c r="E1" s="172"/>
      <c r="F1" s="172"/>
      <c r="G1" s="172"/>
    </row>
    <row r="2" spans="1:7">
      <c r="A2" s="941" t="s">
        <v>37</v>
      </c>
      <c r="B2" s="920" t="s">
        <v>135</v>
      </c>
      <c r="C2" s="920" t="s">
        <v>134</v>
      </c>
      <c r="D2" s="920" t="s">
        <v>133</v>
      </c>
      <c r="E2" s="944" t="s">
        <v>132</v>
      </c>
      <c r="F2" s="964"/>
      <c r="G2" s="964"/>
    </row>
    <row r="3" spans="1:7" ht="22.5">
      <c r="A3" s="928"/>
      <c r="B3" s="961"/>
      <c r="C3" s="961"/>
      <c r="D3" s="961"/>
      <c r="E3" s="83" t="s">
        <v>57</v>
      </c>
      <c r="F3" s="83" t="s">
        <v>131</v>
      </c>
      <c r="G3" s="84" t="s">
        <v>125</v>
      </c>
    </row>
    <row r="4" spans="1:7">
      <c r="A4" s="18" t="s">
        <v>30</v>
      </c>
      <c r="B4" s="11">
        <v>36</v>
      </c>
      <c r="C4" s="11">
        <v>9839</v>
      </c>
      <c r="D4" s="11">
        <v>154276</v>
      </c>
      <c r="E4" s="11">
        <v>136731</v>
      </c>
      <c r="F4" s="11">
        <v>103985</v>
      </c>
      <c r="G4" s="75">
        <v>13.8</v>
      </c>
    </row>
    <row r="5" spans="1:7">
      <c r="A5" s="14" t="s">
        <v>28</v>
      </c>
      <c r="B5" s="11">
        <v>3</v>
      </c>
      <c r="C5" s="11">
        <v>1003</v>
      </c>
      <c r="D5" s="11">
        <v>19454</v>
      </c>
      <c r="E5" s="11">
        <v>17109</v>
      </c>
      <c r="F5" s="11">
        <v>9883</v>
      </c>
      <c r="G5" s="75">
        <v>25.6</v>
      </c>
    </row>
    <row r="6" spans="1:7" ht="12" customHeight="1">
      <c r="A6" s="9" t="s">
        <v>27</v>
      </c>
      <c r="B6" s="3">
        <v>39</v>
      </c>
      <c r="C6" s="3">
        <v>10842</v>
      </c>
      <c r="D6" s="3">
        <v>173730</v>
      </c>
      <c r="E6" s="3">
        <v>153840</v>
      </c>
      <c r="F6" s="3">
        <v>113868</v>
      </c>
      <c r="G6" s="166">
        <v>14.9</v>
      </c>
    </row>
    <row r="7" spans="1:7">
      <c r="A7" s="14" t="s">
        <v>26</v>
      </c>
      <c r="B7" s="11">
        <v>3</v>
      </c>
      <c r="C7" s="11">
        <v>393</v>
      </c>
      <c r="D7" s="11">
        <v>9942</v>
      </c>
      <c r="E7" s="11">
        <v>8509</v>
      </c>
      <c r="F7" s="11">
        <v>4202</v>
      </c>
      <c r="G7" s="75">
        <v>14.6</v>
      </c>
    </row>
    <row r="8" spans="1:7">
      <c r="A8" s="14" t="s">
        <v>25</v>
      </c>
      <c r="B8" s="11">
        <v>2</v>
      </c>
      <c r="C8" s="11">
        <v>176</v>
      </c>
      <c r="D8" s="11">
        <v>2187</v>
      </c>
      <c r="E8" s="11">
        <v>1898</v>
      </c>
      <c r="F8" s="11">
        <v>916</v>
      </c>
      <c r="G8" s="75">
        <v>11.2</v>
      </c>
    </row>
    <row r="9" spans="1:7">
      <c r="A9" s="14" t="s">
        <v>24</v>
      </c>
      <c r="B9" s="11">
        <v>3</v>
      </c>
      <c r="C9" s="11">
        <v>679</v>
      </c>
      <c r="D9" s="11">
        <v>9452</v>
      </c>
      <c r="E9" s="11">
        <v>8005</v>
      </c>
      <c r="F9" s="11">
        <v>5664</v>
      </c>
      <c r="G9" s="75">
        <v>35.6</v>
      </c>
    </row>
    <row r="10" spans="1:7">
      <c r="A10" s="10" t="s">
        <v>23</v>
      </c>
      <c r="B10" s="3">
        <v>8</v>
      </c>
      <c r="C10" s="3">
        <v>1248</v>
      </c>
      <c r="D10" s="3">
        <v>21581</v>
      </c>
      <c r="E10" s="3">
        <v>18412</v>
      </c>
      <c r="F10" s="3">
        <v>10782</v>
      </c>
      <c r="G10" s="166">
        <v>25.4</v>
      </c>
    </row>
    <row r="11" spans="1:7">
      <c r="A11" s="14" t="s">
        <v>22</v>
      </c>
      <c r="B11" s="11">
        <v>3</v>
      </c>
      <c r="C11" s="11">
        <v>1139</v>
      </c>
      <c r="D11" s="11">
        <v>24773</v>
      </c>
      <c r="E11" s="11">
        <v>21543</v>
      </c>
      <c r="F11" s="11">
        <v>13429</v>
      </c>
      <c r="G11" s="75">
        <v>27.3</v>
      </c>
    </row>
    <row r="12" spans="1:7">
      <c r="A12" s="14" t="s">
        <v>21</v>
      </c>
      <c r="B12" s="11" t="s">
        <v>29</v>
      </c>
      <c r="C12" s="11" t="s">
        <v>29</v>
      </c>
      <c r="D12" s="11" t="s">
        <v>29</v>
      </c>
      <c r="E12" s="11" t="s">
        <v>29</v>
      </c>
      <c r="F12" s="11" t="s">
        <v>29</v>
      </c>
      <c r="G12" s="11" t="s">
        <v>29</v>
      </c>
    </row>
    <row r="13" spans="1:7">
      <c r="A13" s="14" t="s">
        <v>20</v>
      </c>
      <c r="B13" s="11" t="s">
        <v>29</v>
      </c>
      <c r="C13" s="11" t="s">
        <v>29</v>
      </c>
      <c r="D13" s="11" t="s">
        <v>29</v>
      </c>
      <c r="E13" s="11" t="s">
        <v>29</v>
      </c>
      <c r="F13" s="11" t="s">
        <v>29</v>
      </c>
      <c r="G13" s="11" t="s">
        <v>29</v>
      </c>
    </row>
    <row r="14" spans="1:7">
      <c r="A14" s="10" t="s">
        <v>19</v>
      </c>
      <c r="B14" s="3">
        <v>3</v>
      </c>
      <c r="C14" s="3">
        <v>1139</v>
      </c>
      <c r="D14" s="3">
        <v>24773</v>
      </c>
      <c r="E14" s="3">
        <v>21543</v>
      </c>
      <c r="F14" s="3">
        <v>13429</v>
      </c>
      <c r="G14" s="166">
        <v>27.3</v>
      </c>
    </row>
    <row r="15" spans="1:7">
      <c r="A15" s="14" t="s">
        <v>18</v>
      </c>
      <c r="B15" s="11">
        <v>2</v>
      </c>
      <c r="C15" s="11">
        <v>1830</v>
      </c>
      <c r="D15" s="11">
        <v>26817</v>
      </c>
      <c r="E15" s="11">
        <v>22844</v>
      </c>
      <c r="F15" s="11">
        <v>16640</v>
      </c>
      <c r="G15" s="75">
        <v>20</v>
      </c>
    </row>
    <row r="16" spans="1:7">
      <c r="A16" s="14" t="s">
        <v>17</v>
      </c>
      <c r="B16" s="11">
        <v>1</v>
      </c>
      <c r="C16" s="11">
        <v>290</v>
      </c>
      <c r="D16" s="11">
        <v>3026</v>
      </c>
      <c r="E16" s="11">
        <v>2365</v>
      </c>
      <c r="F16" s="11">
        <v>1499</v>
      </c>
      <c r="G16" s="75">
        <v>45</v>
      </c>
    </row>
    <row r="17" spans="1:7">
      <c r="A17" s="14" t="s">
        <v>16</v>
      </c>
      <c r="B17" s="11" t="s">
        <v>29</v>
      </c>
      <c r="C17" s="11" t="s">
        <v>29</v>
      </c>
      <c r="D17" s="11" t="s">
        <v>29</v>
      </c>
      <c r="E17" s="11" t="s">
        <v>29</v>
      </c>
      <c r="F17" s="11" t="s">
        <v>29</v>
      </c>
      <c r="G17" s="11" t="s">
        <v>29</v>
      </c>
    </row>
    <row r="18" spans="1:7">
      <c r="A18" s="10" t="s">
        <v>15</v>
      </c>
      <c r="B18" s="3">
        <v>3</v>
      </c>
      <c r="C18" s="3">
        <v>2120</v>
      </c>
      <c r="D18" s="3">
        <v>29843</v>
      </c>
      <c r="E18" s="3">
        <v>25209</v>
      </c>
      <c r="F18" s="3">
        <v>18139</v>
      </c>
      <c r="G18" s="166">
        <v>22.1</v>
      </c>
    </row>
    <row r="19" spans="1:7">
      <c r="A19" s="9" t="s">
        <v>14</v>
      </c>
      <c r="B19" s="3">
        <v>14</v>
      </c>
      <c r="C19" s="3">
        <v>4507</v>
      </c>
      <c r="D19" s="3">
        <v>76197</v>
      </c>
      <c r="E19" s="3">
        <v>65164</v>
      </c>
      <c r="F19" s="3">
        <v>42350</v>
      </c>
      <c r="G19" s="166">
        <v>24.6</v>
      </c>
    </row>
    <row r="20" spans="1:7">
      <c r="A20" s="14" t="s">
        <v>13</v>
      </c>
      <c r="B20" s="11">
        <v>2</v>
      </c>
      <c r="C20" s="11">
        <v>645</v>
      </c>
      <c r="D20" s="11">
        <v>13424</v>
      </c>
      <c r="E20" s="11">
        <v>12438</v>
      </c>
      <c r="F20" s="11">
        <v>7957</v>
      </c>
      <c r="G20" s="75">
        <v>24.4</v>
      </c>
    </row>
    <row r="21" spans="1:7">
      <c r="A21" s="14" t="s">
        <v>12</v>
      </c>
      <c r="B21" s="11">
        <v>3</v>
      </c>
      <c r="C21" s="11">
        <v>606</v>
      </c>
      <c r="D21" s="11">
        <v>18140</v>
      </c>
      <c r="E21" s="11">
        <v>15544</v>
      </c>
      <c r="F21" s="11">
        <v>4594</v>
      </c>
      <c r="G21" s="75">
        <v>20.2</v>
      </c>
    </row>
    <row r="22" spans="1:7">
      <c r="A22" s="14" t="s">
        <v>11</v>
      </c>
      <c r="B22" s="11" t="s">
        <v>29</v>
      </c>
      <c r="C22" s="11" t="s">
        <v>29</v>
      </c>
      <c r="D22" s="11" t="s">
        <v>29</v>
      </c>
      <c r="E22" s="11" t="s">
        <v>29</v>
      </c>
      <c r="F22" s="11" t="s">
        <v>29</v>
      </c>
      <c r="G22" s="11" t="s">
        <v>29</v>
      </c>
    </row>
    <row r="23" spans="1:7">
      <c r="A23" s="10" t="s">
        <v>10</v>
      </c>
      <c r="B23" s="3">
        <v>5</v>
      </c>
      <c r="C23" s="3">
        <v>1251</v>
      </c>
      <c r="D23" s="3">
        <v>31564</v>
      </c>
      <c r="E23" s="3">
        <v>27982</v>
      </c>
      <c r="F23" s="3">
        <v>12551</v>
      </c>
      <c r="G23" s="166">
        <v>22.8</v>
      </c>
    </row>
    <row r="24" spans="1:7">
      <c r="A24" s="14" t="s">
        <v>9</v>
      </c>
      <c r="B24" s="11">
        <v>2</v>
      </c>
      <c r="C24" s="11">
        <v>1702</v>
      </c>
      <c r="D24" s="11">
        <v>33343</v>
      </c>
      <c r="E24" s="11">
        <v>30485</v>
      </c>
      <c r="F24" s="11">
        <v>23807</v>
      </c>
      <c r="G24" s="75">
        <v>20.5</v>
      </c>
    </row>
    <row r="25" spans="1:7">
      <c r="A25" s="14" t="s">
        <v>8</v>
      </c>
      <c r="B25" s="11">
        <v>1</v>
      </c>
      <c r="C25" s="11">
        <v>111</v>
      </c>
      <c r="D25" s="11">
        <v>2968</v>
      </c>
      <c r="E25" s="11">
        <v>2418</v>
      </c>
      <c r="F25" s="11">
        <v>997</v>
      </c>
      <c r="G25" s="75">
        <v>28.2</v>
      </c>
    </row>
    <row r="26" spans="1:7">
      <c r="A26" s="14" t="s">
        <v>7</v>
      </c>
      <c r="B26" s="11">
        <v>2</v>
      </c>
      <c r="C26" s="11">
        <v>344</v>
      </c>
      <c r="D26" s="11">
        <v>7467</v>
      </c>
      <c r="E26" s="11">
        <v>6364</v>
      </c>
      <c r="F26" s="11">
        <v>2772</v>
      </c>
      <c r="G26" s="75">
        <v>38.6</v>
      </c>
    </row>
    <row r="27" spans="1:7">
      <c r="A27" s="10" t="s">
        <v>6</v>
      </c>
      <c r="B27" s="3">
        <v>5</v>
      </c>
      <c r="C27" s="3">
        <v>2157</v>
      </c>
      <c r="D27" s="3">
        <v>43778</v>
      </c>
      <c r="E27" s="3">
        <v>39267</v>
      </c>
      <c r="F27" s="3">
        <v>27576</v>
      </c>
      <c r="G27" s="166">
        <v>22.6</v>
      </c>
    </row>
    <row r="28" spans="1:7">
      <c r="A28" s="14" t="s">
        <v>5</v>
      </c>
      <c r="B28" s="11">
        <v>3</v>
      </c>
      <c r="C28" s="11">
        <v>318</v>
      </c>
      <c r="D28" s="11">
        <v>7162</v>
      </c>
      <c r="E28" s="11">
        <v>5658</v>
      </c>
      <c r="F28" s="11">
        <v>3037</v>
      </c>
      <c r="G28" s="75">
        <v>28.6</v>
      </c>
    </row>
    <row r="29" spans="1:7">
      <c r="A29" s="14" t="s">
        <v>4</v>
      </c>
      <c r="B29" s="11" t="s">
        <v>29</v>
      </c>
      <c r="C29" s="11" t="s">
        <v>29</v>
      </c>
      <c r="D29" s="11" t="s">
        <v>29</v>
      </c>
      <c r="E29" s="11" t="s">
        <v>29</v>
      </c>
      <c r="F29" s="11" t="s">
        <v>29</v>
      </c>
      <c r="G29" s="11" t="s">
        <v>29</v>
      </c>
    </row>
    <row r="30" spans="1:7">
      <c r="A30" s="14" t="s">
        <v>3</v>
      </c>
      <c r="B30" s="11">
        <v>2</v>
      </c>
      <c r="C30" s="11">
        <v>2282</v>
      </c>
      <c r="D30" s="11">
        <v>27393</v>
      </c>
      <c r="E30" s="11">
        <v>24474</v>
      </c>
      <c r="F30" s="11">
        <v>18922</v>
      </c>
      <c r="G30" s="75">
        <v>18.2</v>
      </c>
    </row>
    <row r="31" spans="1:7">
      <c r="A31" s="10" t="s">
        <v>2</v>
      </c>
      <c r="B31" s="3">
        <v>5</v>
      </c>
      <c r="C31" s="3">
        <v>2600</v>
      </c>
      <c r="D31" s="3">
        <v>34555</v>
      </c>
      <c r="E31" s="3">
        <v>30132</v>
      </c>
      <c r="F31" s="3">
        <v>21959</v>
      </c>
      <c r="G31" s="166">
        <v>19.600000000000001</v>
      </c>
    </row>
    <row r="32" spans="1:7">
      <c r="A32" s="9" t="s">
        <v>1</v>
      </c>
      <c r="B32" s="3">
        <v>15</v>
      </c>
      <c r="C32" s="3">
        <v>6008</v>
      </c>
      <c r="D32" s="3">
        <v>109897</v>
      </c>
      <c r="E32" s="3">
        <v>97381</v>
      </c>
      <c r="F32" s="3">
        <v>62086</v>
      </c>
      <c r="G32" s="166">
        <v>21.6</v>
      </c>
    </row>
    <row r="33" spans="1:7">
      <c r="A33" s="173" t="s">
        <v>0</v>
      </c>
      <c r="B33" s="3">
        <v>68</v>
      </c>
      <c r="C33" s="3">
        <v>21357</v>
      </c>
      <c r="D33" s="3">
        <v>359824</v>
      </c>
      <c r="E33" s="3">
        <v>316385</v>
      </c>
      <c r="F33" s="3">
        <v>218304</v>
      </c>
      <c r="G33" s="166">
        <v>18.7</v>
      </c>
    </row>
  </sheetData>
  <mergeCells count="5">
    <mergeCell ref="A2:A3"/>
    <mergeCell ref="E2:G2"/>
    <mergeCell ref="D2:D3"/>
    <mergeCell ref="C2:C3"/>
    <mergeCell ref="B2:B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69A376-01E7-4A7A-8AC9-8F215C5BE086}">
  <dimension ref="A1:G32"/>
  <sheetViews>
    <sheetView workbookViewId="0"/>
  </sheetViews>
  <sheetFormatPr defaultRowHeight="11.25"/>
  <cols>
    <col min="1" max="1" width="21.7109375" style="176" customWidth="1"/>
    <col min="2" max="4" width="11" style="177" customWidth="1"/>
    <col min="5" max="5" width="11" style="178" customWidth="1"/>
    <col min="6" max="6" width="11" style="177" customWidth="1"/>
    <col min="7" max="7" width="11" style="1" customWidth="1"/>
    <col min="8" max="16384" width="9.140625" style="176"/>
  </cols>
  <sheetData>
    <row r="1" spans="1:7" ht="12" thickBot="1">
      <c r="A1" s="190" t="s">
        <v>143</v>
      </c>
      <c r="B1" s="189"/>
      <c r="C1" s="189"/>
      <c r="D1" s="189"/>
      <c r="E1" s="189"/>
      <c r="F1" s="189"/>
      <c r="G1" s="189"/>
    </row>
    <row r="2" spans="1:7" ht="56.25">
      <c r="A2" s="186" t="s">
        <v>37</v>
      </c>
      <c r="B2" s="188" t="s">
        <v>142</v>
      </c>
      <c r="C2" s="188" t="s">
        <v>141</v>
      </c>
      <c r="D2" s="188" t="s">
        <v>140</v>
      </c>
      <c r="E2" s="187" t="s">
        <v>139</v>
      </c>
      <c r="F2" s="186" t="s">
        <v>138</v>
      </c>
      <c r="G2" s="185" t="s">
        <v>137</v>
      </c>
    </row>
    <row r="3" spans="1:7">
      <c r="A3" s="184" t="s">
        <v>30</v>
      </c>
      <c r="B3" s="182">
        <v>70</v>
      </c>
      <c r="C3" s="182">
        <v>3483</v>
      </c>
      <c r="D3" s="182">
        <v>310</v>
      </c>
      <c r="E3" s="181">
        <v>4605</v>
      </c>
      <c r="F3" s="181">
        <v>2000</v>
      </c>
      <c r="G3" s="181">
        <v>15</v>
      </c>
    </row>
    <row r="4" spans="1:7">
      <c r="A4" s="183" t="s">
        <v>28</v>
      </c>
      <c r="B4" s="182">
        <v>188</v>
      </c>
      <c r="C4" s="182">
        <v>4072</v>
      </c>
      <c r="D4" s="182">
        <v>146</v>
      </c>
      <c r="E4" s="181">
        <v>2687</v>
      </c>
      <c r="F4" s="181">
        <v>3268</v>
      </c>
      <c r="G4" s="181">
        <v>18</v>
      </c>
    </row>
    <row r="5" spans="1:7">
      <c r="A5" s="9" t="s">
        <v>27</v>
      </c>
      <c r="B5" s="179">
        <v>258</v>
      </c>
      <c r="C5" s="179">
        <v>7555</v>
      </c>
      <c r="D5" s="179">
        <v>456</v>
      </c>
      <c r="E5" s="179">
        <v>7292</v>
      </c>
      <c r="F5" s="179">
        <v>2528</v>
      </c>
      <c r="G5" s="179">
        <v>16</v>
      </c>
    </row>
    <row r="6" spans="1:7">
      <c r="A6" s="14" t="s">
        <v>26</v>
      </c>
      <c r="B6" s="182">
        <v>109</v>
      </c>
      <c r="C6" s="182">
        <v>2064</v>
      </c>
      <c r="D6" s="182">
        <v>53</v>
      </c>
      <c r="E6" s="181">
        <v>1019</v>
      </c>
      <c r="F6" s="181">
        <v>4844</v>
      </c>
      <c r="G6" s="181">
        <v>19</v>
      </c>
    </row>
    <row r="7" spans="1:7">
      <c r="A7" s="14" t="s">
        <v>25</v>
      </c>
      <c r="B7" s="182">
        <v>85</v>
      </c>
      <c r="C7" s="182">
        <v>1588</v>
      </c>
      <c r="D7" s="182">
        <v>35</v>
      </c>
      <c r="E7" s="181">
        <v>603</v>
      </c>
      <c r="F7" s="181">
        <v>5124</v>
      </c>
      <c r="G7" s="181">
        <v>17</v>
      </c>
    </row>
    <row r="8" spans="1:7">
      <c r="A8" s="14" t="s">
        <v>24</v>
      </c>
      <c r="B8" s="182">
        <v>242</v>
      </c>
      <c r="C8" s="182">
        <v>2283</v>
      </c>
      <c r="D8" s="182">
        <v>66</v>
      </c>
      <c r="E8" s="181">
        <v>1024</v>
      </c>
      <c r="F8" s="181">
        <v>6432</v>
      </c>
      <c r="G8" s="181">
        <v>16</v>
      </c>
    </row>
    <row r="9" spans="1:7">
      <c r="A9" s="10" t="s">
        <v>23</v>
      </c>
      <c r="B9" s="179">
        <v>436</v>
      </c>
      <c r="C9" s="179">
        <v>5935</v>
      </c>
      <c r="D9" s="179">
        <v>154</v>
      </c>
      <c r="E9" s="179">
        <v>2646</v>
      </c>
      <c r="F9" s="179">
        <v>5440</v>
      </c>
      <c r="G9" s="179">
        <v>17</v>
      </c>
    </row>
    <row r="10" spans="1:7">
      <c r="A10" s="14" t="s">
        <v>22</v>
      </c>
      <c r="B10" s="182">
        <v>220</v>
      </c>
      <c r="C10" s="182">
        <v>2146</v>
      </c>
      <c r="D10" s="182">
        <v>63</v>
      </c>
      <c r="E10" s="181">
        <v>1239</v>
      </c>
      <c r="F10" s="181">
        <v>4747</v>
      </c>
      <c r="G10" s="181">
        <v>20</v>
      </c>
    </row>
    <row r="11" spans="1:7">
      <c r="A11" s="14" t="s">
        <v>21</v>
      </c>
      <c r="B11" s="182">
        <v>228</v>
      </c>
      <c r="C11" s="182">
        <v>1379</v>
      </c>
      <c r="D11" s="182">
        <v>46</v>
      </c>
      <c r="E11" s="181">
        <v>998</v>
      </c>
      <c r="F11" s="181">
        <v>5364</v>
      </c>
      <c r="G11" s="181">
        <v>22</v>
      </c>
    </row>
    <row r="12" spans="1:7">
      <c r="A12" s="14" t="s">
        <v>20</v>
      </c>
      <c r="B12" s="182">
        <v>274</v>
      </c>
      <c r="C12" s="182">
        <v>1970</v>
      </c>
      <c r="D12" s="182">
        <v>52</v>
      </c>
      <c r="E12" s="181">
        <v>892</v>
      </c>
      <c r="F12" s="181">
        <v>6913</v>
      </c>
      <c r="G12" s="181">
        <v>17</v>
      </c>
    </row>
    <row r="13" spans="1:7">
      <c r="A13" s="10" t="s">
        <v>19</v>
      </c>
      <c r="B13" s="179">
        <v>722</v>
      </c>
      <c r="C13" s="179">
        <v>5495</v>
      </c>
      <c r="D13" s="179">
        <v>161</v>
      </c>
      <c r="E13" s="179">
        <v>3129</v>
      </c>
      <c r="F13" s="179">
        <v>5528</v>
      </c>
      <c r="G13" s="179">
        <v>19</v>
      </c>
    </row>
    <row r="14" spans="1:7">
      <c r="A14" s="14" t="s">
        <v>18</v>
      </c>
      <c r="B14" s="182">
        <v>292</v>
      </c>
      <c r="C14" s="182">
        <v>1962</v>
      </c>
      <c r="D14" s="182">
        <v>53</v>
      </c>
      <c r="E14" s="181">
        <v>825</v>
      </c>
      <c r="F14" s="181">
        <v>5057</v>
      </c>
      <c r="G14" s="181">
        <v>16</v>
      </c>
    </row>
    <row r="15" spans="1:7">
      <c r="A15" s="14" t="s">
        <v>17</v>
      </c>
      <c r="B15" s="182">
        <v>248</v>
      </c>
      <c r="C15" s="182">
        <v>2165</v>
      </c>
      <c r="D15" s="182">
        <v>50</v>
      </c>
      <c r="E15" s="181">
        <v>878</v>
      </c>
      <c r="F15" s="181">
        <v>6853</v>
      </c>
      <c r="G15" s="181">
        <v>18</v>
      </c>
    </row>
    <row r="16" spans="1:7">
      <c r="A16" s="14" t="s">
        <v>16</v>
      </c>
      <c r="B16" s="182">
        <v>117</v>
      </c>
      <c r="C16" s="182">
        <v>1293</v>
      </c>
      <c r="D16" s="182">
        <v>29</v>
      </c>
      <c r="E16" s="181">
        <v>516</v>
      </c>
      <c r="F16" s="181">
        <v>5646</v>
      </c>
      <c r="G16" s="181">
        <v>18</v>
      </c>
    </row>
    <row r="17" spans="1:7">
      <c r="A17" s="10" t="s">
        <v>15</v>
      </c>
      <c r="B17" s="179">
        <v>657</v>
      </c>
      <c r="C17" s="179">
        <v>5420</v>
      </c>
      <c r="D17" s="179">
        <v>132</v>
      </c>
      <c r="E17" s="179">
        <v>2219</v>
      </c>
      <c r="F17" s="179">
        <v>5810</v>
      </c>
      <c r="G17" s="179">
        <v>17</v>
      </c>
    </row>
    <row r="18" spans="1:7">
      <c r="A18" s="9" t="s">
        <v>14</v>
      </c>
      <c r="B18" s="179">
        <v>1815</v>
      </c>
      <c r="C18" s="179">
        <v>16850</v>
      </c>
      <c r="D18" s="179">
        <v>447</v>
      </c>
      <c r="E18" s="179">
        <v>7995</v>
      </c>
      <c r="F18" s="179">
        <v>5583</v>
      </c>
      <c r="G18" s="179">
        <v>18</v>
      </c>
    </row>
    <row r="19" spans="1:7">
      <c r="A19" s="14" t="s">
        <v>13</v>
      </c>
      <c r="B19" s="182">
        <v>360</v>
      </c>
      <c r="C19" s="182">
        <v>3444</v>
      </c>
      <c r="D19" s="182">
        <v>123</v>
      </c>
      <c r="E19" s="181">
        <v>2015</v>
      </c>
      <c r="F19" s="181">
        <v>5080</v>
      </c>
      <c r="G19" s="181">
        <v>16</v>
      </c>
    </row>
    <row r="20" spans="1:7">
      <c r="A20" s="14" t="s">
        <v>12</v>
      </c>
      <c r="B20" s="182">
        <v>186</v>
      </c>
      <c r="C20" s="182">
        <v>1456</v>
      </c>
      <c r="D20" s="182">
        <v>49</v>
      </c>
      <c r="E20" s="181">
        <v>812</v>
      </c>
      <c r="F20" s="181">
        <v>4756</v>
      </c>
      <c r="G20" s="181">
        <v>17</v>
      </c>
    </row>
    <row r="21" spans="1:7">
      <c r="A21" s="14" t="s">
        <v>11</v>
      </c>
      <c r="B21" s="182">
        <v>125</v>
      </c>
      <c r="C21" s="182">
        <v>1203</v>
      </c>
      <c r="D21" s="182">
        <v>36</v>
      </c>
      <c r="E21" s="181">
        <v>386</v>
      </c>
      <c r="F21" s="181">
        <v>6044</v>
      </c>
      <c r="G21" s="181">
        <v>11</v>
      </c>
    </row>
    <row r="22" spans="1:7">
      <c r="A22" s="10" t="s">
        <v>10</v>
      </c>
      <c r="B22" s="179">
        <v>671</v>
      </c>
      <c r="C22" s="179">
        <v>6103</v>
      </c>
      <c r="D22" s="179">
        <v>208</v>
      </c>
      <c r="E22" s="179">
        <v>3213</v>
      </c>
      <c r="F22" s="179">
        <v>5159</v>
      </c>
      <c r="G22" s="179">
        <v>15</v>
      </c>
    </row>
    <row r="23" spans="1:7">
      <c r="A23" s="14" t="s">
        <v>9</v>
      </c>
      <c r="B23" s="182">
        <v>101</v>
      </c>
      <c r="C23" s="182">
        <v>1901</v>
      </c>
      <c r="D23" s="182">
        <v>73</v>
      </c>
      <c r="E23" s="181">
        <v>1615</v>
      </c>
      <c r="F23" s="181">
        <v>3533</v>
      </c>
      <c r="G23" s="181">
        <v>22</v>
      </c>
    </row>
    <row r="24" spans="1:7">
      <c r="A24" s="14" t="s">
        <v>8</v>
      </c>
      <c r="B24" s="182">
        <v>131</v>
      </c>
      <c r="C24" s="182">
        <v>2394</v>
      </c>
      <c r="D24" s="182">
        <v>68</v>
      </c>
      <c r="E24" s="181">
        <v>1326</v>
      </c>
      <c r="F24" s="181">
        <v>6251</v>
      </c>
      <c r="G24" s="181">
        <v>20</v>
      </c>
    </row>
    <row r="25" spans="1:7">
      <c r="A25" s="14" t="s">
        <v>7</v>
      </c>
      <c r="B25" s="182">
        <v>206</v>
      </c>
      <c r="C25" s="182">
        <v>2619</v>
      </c>
      <c r="D25" s="182">
        <v>73</v>
      </c>
      <c r="E25" s="181">
        <v>1228</v>
      </c>
      <c r="F25" s="181">
        <v>4745</v>
      </c>
      <c r="G25" s="181">
        <v>17</v>
      </c>
    </row>
    <row r="26" spans="1:7">
      <c r="A26" s="10" t="s">
        <v>6</v>
      </c>
      <c r="B26" s="179">
        <v>438</v>
      </c>
      <c r="C26" s="179">
        <v>6914</v>
      </c>
      <c r="D26" s="179">
        <v>214</v>
      </c>
      <c r="E26" s="179">
        <v>4169</v>
      </c>
      <c r="F26" s="179">
        <v>4694</v>
      </c>
      <c r="G26" s="179">
        <v>19</v>
      </c>
    </row>
    <row r="27" spans="1:7">
      <c r="A27" s="14" t="s">
        <v>5</v>
      </c>
      <c r="B27" s="182">
        <v>125</v>
      </c>
      <c r="C27" s="182">
        <v>2632</v>
      </c>
      <c r="D27" s="182">
        <v>95</v>
      </c>
      <c r="E27" s="181">
        <v>1434</v>
      </c>
      <c r="F27" s="181">
        <v>5042</v>
      </c>
      <c r="G27" s="181">
        <v>15</v>
      </c>
    </row>
    <row r="28" spans="1:7">
      <c r="A28" s="14" t="s">
        <v>4</v>
      </c>
      <c r="B28" s="182">
        <v>94</v>
      </c>
      <c r="C28" s="182">
        <v>1650</v>
      </c>
      <c r="D28" s="182">
        <v>58</v>
      </c>
      <c r="E28" s="181">
        <v>908</v>
      </c>
      <c r="F28" s="181">
        <v>4608</v>
      </c>
      <c r="G28" s="181">
        <v>16</v>
      </c>
    </row>
    <row r="29" spans="1:7">
      <c r="A29" s="14" t="s">
        <v>3</v>
      </c>
      <c r="B29" s="182">
        <v>100</v>
      </c>
      <c r="C29" s="182">
        <v>2108</v>
      </c>
      <c r="D29" s="182">
        <v>84</v>
      </c>
      <c r="E29" s="181">
        <v>1189</v>
      </c>
      <c r="F29" s="181">
        <v>5019</v>
      </c>
      <c r="G29" s="181">
        <v>14</v>
      </c>
    </row>
    <row r="30" spans="1:7">
      <c r="A30" s="10" t="s">
        <v>2</v>
      </c>
      <c r="B30" s="179">
        <v>319</v>
      </c>
      <c r="C30" s="179">
        <v>6390</v>
      </c>
      <c r="D30" s="179">
        <v>237</v>
      </c>
      <c r="E30" s="179">
        <v>3531</v>
      </c>
      <c r="F30" s="179">
        <v>4915</v>
      </c>
      <c r="G30" s="179">
        <v>15</v>
      </c>
    </row>
    <row r="31" spans="1:7">
      <c r="A31" s="9" t="s">
        <v>1</v>
      </c>
      <c r="B31" s="179">
        <v>1428</v>
      </c>
      <c r="C31" s="179">
        <v>19406</v>
      </c>
      <c r="D31" s="179">
        <v>658</v>
      </c>
      <c r="E31" s="179">
        <v>10913</v>
      </c>
      <c r="F31" s="179">
        <v>4905</v>
      </c>
      <c r="G31" s="179">
        <v>17</v>
      </c>
    </row>
    <row r="32" spans="1:7">
      <c r="A32" s="180" t="s">
        <v>0</v>
      </c>
      <c r="B32" s="179">
        <v>3501</v>
      </c>
      <c r="C32" s="179">
        <v>43811</v>
      </c>
      <c r="D32" s="179">
        <v>1561</v>
      </c>
      <c r="E32" s="179">
        <v>26199</v>
      </c>
      <c r="F32" s="179">
        <v>4398</v>
      </c>
      <c r="G32" s="179">
        <v>17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89C5B5-3DFA-4FE2-8FA8-BE519ECF85C2}">
  <dimension ref="A1:G33"/>
  <sheetViews>
    <sheetView workbookViewId="0"/>
  </sheetViews>
  <sheetFormatPr defaultRowHeight="11.25"/>
  <cols>
    <col min="1" max="1" width="22" style="176" customWidth="1"/>
    <col min="2" max="3" width="10.140625" style="176" customWidth="1"/>
    <col min="4" max="4" width="11" style="176" customWidth="1"/>
    <col min="5" max="6" width="10.42578125" style="176" customWidth="1"/>
    <col min="7" max="7" width="11" style="176" customWidth="1"/>
    <col min="8" max="16384" width="9.140625" style="176"/>
  </cols>
  <sheetData>
    <row r="1" spans="1:7" ht="12" thickBot="1">
      <c r="A1" s="190" t="s">
        <v>151</v>
      </c>
      <c r="B1" s="189"/>
      <c r="C1" s="189"/>
      <c r="D1" s="189"/>
      <c r="E1" s="189"/>
      <c r="F1" s="189"/>
      <c r="G1" s="189"/>
    </row>
    <row r="2" spans="1:7">
      <c r="A2" s="931" t="s">
        <v>37</v>
      </c>
      <c r="B2" s="966" t="s">
        <v>150</v>
      </c>
      <c r="C2" s="967"/>
      <c r="D2" s="968"/>
      <c r="E2" s="966" t="s">
        <v>149</v>
      </c>
      <c r="F2" s="967"/>
      <c r="G2" s="967"/>
    </row>
    <row r="3" spans="1:7" ht="33.75">
      <c r="A3" s="965"/>
      <c r="B3" s="197" t="s">
        <v>148</v>
      </c>
      <c r="C3" s="197" t="s">
        <v>146</v>
      </c>
      <c r="D3" s="197" t="s">
        <v>145</v>
      </c>
      <c r="E3" s="197" t="s">
        <v>147</v>
      </c>
      <c r="F3" s="197" t="s">
        <v>146</v>
      </c>
      <c r="G3" s="196" t="s">
        <v>145</v>
      </c>
    </row>
    <row r="4" spans="1:7">
      <c r="A4" s="18" t="s">
        <v>30</v>
      </c>
      <c r="B4" s="194">
        <v>546</v>
      </c>
      <c r="C4" s="194">
        <v>3130</v>
      </c>
      <c r="D4" s="194">
        <v>180</v>
      </c>
      <c r="E4" s="194">
        <v>10462</v>
      </c>
      <c r="F4" s="194">
        <v>2599</v>
      </c>
      <c r="G4" s="194">
        <v>150</v>
      </c>
    </row>
    <row r="5" spans="1:7">
      <c r="A5" s="195" t="s">
        <v>28</v>
      </c>
      <c r="B5" s="194">
        <v>239</v>
      </c>
      <c r="C5" s="194">
        <v>690</v>
      </c>
      <c r="D5" s="194">
        <v>55</v>
      </c>
      <c r="E5" s="194">
        <v>550</v>
      </c>
      <c r="F5" s="194">
        <v>84</v>
      </c>
      <c r="G5" s="194">
        <v>7</v>
      </c>
    </row>
    <row r="6" spans="1:7">
      <c r="A6" s="192" t="s">
        <v>27</v>
      </c>
      <c r="B6" s="191">
        <v>785</v>
      </c>
      <c r="C6" s="191">
        <v>3820</v>
      </c>
      <c r="D6" s="6">
        <v>128</v>
      </c>
      <c r="E6" s="191">
        <v>11012</v>
      </c>
      <c r="F6" s="191">
        <v>2684</v>
      </c>
      <c r="G6" s="6">
        <v>90</v>
      </c>
    </row>
    <row r="7" spans="1:7">
      <c r="A7" s="195" t="s">
        <v>26</v>
      </c>
      <c r="B7" s="194">
        <v>92</v>
      </c>
      <c r="C7" s="194">
        <v>188</v>
      </c>
      <c r="D7" s="194">
        <v>44</v>
      </c>
      <c r="E7" s="194">
        <v>388</v>
      </c>
      <c r="F7" s="194">
        <v>93</v>
      </c>
      <c r="G7" s="194">
        <v>22</v>
      </c>
    </row>
    <row r="8" spans="1:7">
      <c r="A8" s="195" t="s">
        <v>25</v>
      </c>
      <c r="B8" s="194">
        <v>83</v>
      </c>
      <c r="C8" s="194">
        <v>240</v>
      </c>
      <c r="D8" s="194">
        <v>77</v>
      </c>
      <c r="E8" s="194">
        <v>235</v>
      </c>
      <c r="F8" s="194">
        <v>55</v>
      </c>
      <c r="G8" s="194">
        <v>18</v>
      </c>
    </row>
    <row r="9" spans="1:7">
      <c r="A9" s="195" t="s">
        <v>24</v>
      </c>
      <c r="B9" s="194">
        <v>188</v>
      </c>
      <c r="C9" s="194">
        <v>598</v>
      </c>
      <c r="D9" s="194">
        <v>168</v>
      </c>
      <c r="E9" s="194">
        <v>546</v>
      </c>
      <c r="F9" s="194">
        <v>115</v>
      </c>
      <c r="G9" s="194">
        <v>32</v>
      </c>
    </row>
    <row r="10" spans="1:7">
      <c r="A10" s="193" t="s">
        <v>23</v>
      </c>
      <c r="B10" s="191">
        <v>363</v>
      </c>
      <c r="C10" s="191">
        <v>1026</v>
      </c>
      <c r="D10" s="6">
        <v>94</v>
      </c>
      <c r="E10" s="191">
        <v>1169</v>
      </c>
      <c r="F10" s="191">
        <v>262</v>
      </c>
      <c r="G10" s="6">
        <v>24</v>
      </c>
    </row>
    <row r="11" spans="1:7">
      <c r="A11" s="195" t="s">
        <v>22</v>
      </c>
      <c r="B11" s="194">
        <v>165</v>
      </c>
      <c r="C11" s="194">
        <v>311</v>
      </c>
      <c r="D11" s="194">
        <v>69</v>
      </c>
      <c r="E11" s="194">
        <v>899</v>
      </c>
      <c r="F11" s="194">
        <v>230</v>
      </c>
      <c r="G11" s="194">
        <v>51</v>
      </c>
    </row>
    <row r="12" spans="1:7">
      <c r="A12" s="195" t="s">
        <v>21</v>
      </c>
      <c r="B12" s="194">
        <v>113</v>
      </c>
      <c r="C12" s="194">
        <v>143</v>
      </c>
      <c r="D12" s="194">
        <v>56</v>
      </c>
      <c r="E12" s="194">
        <v>676</v>
      </c>
      <c r="F12" s="194">
        <v>110</v>
      </c>
      <c r="G12" s="194">
        <v>43</v>
      </c>
    </row>
    <row r="13" spans="1:7">
      <c r="A13" s="195" t="s">
        <v>20</v>
      </c>
      <c r="B13" s="194">
        <v>123</v>
      </c>
      <c r="C13" s="194">
        <v>348</v>
      </c>
      <c r="D13" s="194">
        <v>122</v>
      </c>
      <c r="E13" s="194">
        <v>578</v>
      </c>
      <c r="F13" s="194">
        <v>132</v>
      </c>
      <c r="G13" s="194">
        <v>46</v>
      </c>
    </row>
    <row r="14" spans="1:7">
      <c r="A14" s="193" t="s">
        <v>19</v>
      </c>
      <c r="B14" s="191">
        <v>401</v>
      </c>
      <c r="C14" s="191">
        <v>802</v>
      </c>
      <c r="D14" s="6">
        <v>81</v>
      </c>
      <c r="E14" s="191">
        <v>2153</v>
      </c>
      <c r="F14" s="191">
        <v>473</v>
      </c>
      <c r="G14" s="6">
        <v>48</v>
      </c>
    </row>
    <row r="15" spans="1:7">
      <c r="A15" s="195" t="s">
        <v>18</v>
      </c>
      <c r="B15" s="194">
        <v>121</v>
      </c>
      <c r="C15" s="194">
        <v>339</v>
      </c>
      <c r="D15" s="194">
        <v>87</v>
      </c>
      <c r="E15" s="194">
        <v>895</v>
      </c>
      <c r="F15" s="194">
        <v>139</v>
      </c>
      <c r="G15" s="194">
        <v>36</v>
      </c>
    </row>
    <row r="16" spans="1:7">
      <c r="A16" s="195" t="s">
        <v>17</v>
      </c>
      <c r="B16" s="194">
        <v>92</v>
      </c>
      <c r="C16" s="194">
        <v>90</v>
      </c>
      <c r="D16" s="194">
        <v>28</v>
      </c>
      <c r="E16" s="194">
        <v>384</v>
      </c>
      <c r="F16" s="194">
        <v>95</v>
      </c>
      <c r="G16" s="194">
        <v>30</v>
      </c>
    </row>
    <row r="17" spans="1:7">
      <c r="A17" s="195" t="s">
        <v>16</v>
      </c>
      <c r="B17" s="194">
        <v>107</v>
      </c>
      <c r="C17" s="194">
        <v>120</v>
      </c>
      <c r="D17" s="194">
        <v>52</v>
      </c>
      <c r="E17" s="194">
        <v>184</v>
      </c>
      <c r="F17" s="194">
        <v>22</v>
      </c>
      <c r="G17" s="194">
        <v>9</v>
      </c>
    </row>
    <row r="18" spans="1:7">
      <c r="A18" s="193" t="s">
        <v>15</v>
      </c>
      <c r="B18" s="191">
        <v>320</v>
      </c>
      <c r="C18" s="191">
        <v>549</v>
      </c>
      <c r="D18" s="6">
        <v>59</v>
      </c>
      <c r="E18" s="191" t="s">
        <v>144</v>
      </c>
      <c r="F18" s="191">
        <v>255</v>
      </c>
      <c r="G18" s="6">
        <v>27</v>
      </c>
    </row>
    <row r="19" spans="1:7">
      <c r="A19" s="192" t="s">
        <v>14</v>
      </c>
      <c r="B19" s="6">
        <v>1084</v>
      </c>
      <c r="C19" s="6">
        <v>2377</v>
      </c>
      <c r="D19" s="6">
        <v>79</v>
      </c>
      <c r="E19" s="6">
        <v>4785</v>
      </c>
      <c r="F19" s="6">
        <v>990</v>
      </c>
      <c r="G19" s="6">
        <v>33</v>
      </c>
    </row>
    <row r="20" spans="1:7">
      <c r="A20" s="195" t="s">
        <v>13</v>
      </c>
      <c r="B20" s="194">
        <v>235</v>
      </c>
      <c r="C20" s="194">
        <v>384</v>
      </c>
      <c r="D20" s="194">
        <v>56</v>
      </c>
      <c r="E20" s="194">
        <v>801</v>
      </c>
      <c r="F20" s="194">
        <v>180</v>
      </c>
      <c r="G20" s="194">
        <v>26</v>
      </c>
    </row>
    <row r="21" spans="1:7">
      <c r="A21" s="195" t="s">
        <v>12</v>
      </c>
      <c r="B21" s="194">
        <v>65</v>
      </c>
      <c r="C21" s="194">
        <v>660</v>
      </c>
      <c r="D21" s="194">
        <v>215</v>
      </c>
      <c r="E21" s="194">
        <v>897</v>
      </c>
      <c r="F21" s="194">
        <v>98</v>
      </c>
      <c r="G21" s="194">
        <v>32</v>
      </c>
    </row>
    <row r="22" spans="1:7">
      <c r="A22" s="195" t="s">
        <v>11</v>
      </c>
      <c r="B22" s="194">
        <v>82</v>
      </c>
      <c r="C22" s="194">
        <v>64</v>
      </c>
      <c r="D22" s="194">
        <v>32</v>
      </c>
      <c r="E22" s="194">
        <v>73</v>
      </c>
      <c r="F22" s="194">
        <v>16</v>
      </c>
      <c r="G22" s="194">
        <v>8</v>
      </c>
    </row>
    <row r="23" spans="1:7">
      <c r="A23" s="193" t="s">
        <v>10</v>
      </c>
      <c r="B23" s="191">
        <v>382</v>
      </c>
      <c r="C23" s="191">
        <v>1107</v>
      </c>
      <c r="D23" s="6">
        <v>93</v>
      </c>
      <c r="E23" s="191">
        <v>1771</v>
      </c>
      <c r="F23" s="191">
        <v>294</v>
      </c>
      <c r="G23" s="6">
        <v>25</v>
      </c>
    </row>
    <row r="24" spans="1:7">
      <c r="A24" s="195" t="s">
        <v>9</v>
      </c>
      <c r="B24" s="194">
        <v>102</v>
      </c>
      <c r="C24" s="194">
        <v>81</v>
      </c>
      <c r="D24" s="194">
        <v>15</v>
      </c>
      <c r="E24" s="194">
        <v>829</v>
      </c>
      <c r="F24" s="194">
        <v>137</v>
      </c>
      <c r="G24" s="194">
        <v>25</v>
      </c>
    </row>
    <row r="25" spans="1:7">
      <c r="A25" s="195" t="s">
        <v>8</v>
      </c>
      <c r="B25" s="194">
        <v>114</v>
      </c>
      <c r="C25" s="194">
        <v>123</v>
      </c>
      <c r="D25" s="194">
        <v>32</v>
      </c>
      <c r="E25" s="194">
        <v>394</v>
      </c>
      <c r="F25" s="194">
        <v>132</v>
      </c>
      <c r="G25" s="194">
        <v>34</v>
      </c>
    </row>
    <row r="26" spans="1:7">
      <c r="A26" s="195" t="s">
        <v>7</v>
      </c>
      <c r="B26" s="194">
        <v>176</v>
      </c>
      <c r="C26" s="194">
        <v>182</v>
      </c>
      <c r="D26" s="194">
        <v>33</v>
      </c>
      <c r="E26" s="194">
        <v>528</v>
      </c>
      <c r="F26" s="194">
        <v>110</v>
      </c>
      <c r="G26" s="194">
        <v>20</v>
      </c>
    </row>
    <row r="27" spans="1:7">
      <c r="A27" s="193" t="s">
        <v>6</v>
      </c>
      <c r="B27" s="191">
        <v>392</v>
      </c>
      <c r="C27" s="191">
        <v>386</v>
      </c>
      <c r="D27" s="6">
        <v>26</v>
      </c>
      <c r="E27" s="191">
        <v>1751</v>
      </c>
      <c r="F27" s="191">
        <v>379</v>
      </c>
      <c r="G27" s="6">
        <v>26</v>
      </c>
    </row>
    <row r="28" spans="1:7">
      <c r="A28" s="195" t="s">
        <v>5</v>
      </c>
      <c r="B28" s="194">
        <v>202</v>
      </c>
      <c r="C28" s="194">
        <v>294</v>
      </c>
      <c r="D28" s="194">
        <v>56</v>
      </c>
      <c r="E28" s="194">
        <v>740</v>
      </c>
      <c r="F28" s="194">
        <v>159</v>
      </c>
      <c r="G28" s="194">
        <v>30</v>
      </c>
    </row>
    <row r="29" spans="1:7">
      <c r="A29" s="195" t="s">
        <v>4</v>
      </c>
      <c r="B29" s="194">
        <v>215</v>
      </c>
      <c r="C29" s="194">
        <v>149</v>
      </c>
      <c r="D29" s="194">
        <v>41</v>
      </c>
      <c r="E29" s="194">
        <v>296</v>
      </c>
      <c r="F29" s="194">
        <v>54</v>
      </c>
      <c r="G29" s="194">
        <v>15</v>
      </c>
    </row>
    <row r="30" spans="1:7">
      <c r="A30" s="195" t="s">
        <v>3</v>
      </c>
      <c r="B30" s="194">
        <v>158</v>
      </c>
      <c r="C30" s="194">
        <v>297</v>
      </c>
      <c r="D30" s="194">
        <v>71</v>
      </c>
      <c r="E30" s="194">
        <v>830</v>
      </c>
      <c r="F30" s="194">
        <v>175</v>
      </c>
      <c r="G30" s="194">
        <v>42</v>
      </c>
    </row>
    <row r="31" spans="1:7">
      <c r="A31" s="193" t="s">
        <v>2</v>
      </c>
      <c r="B31" s="191">
        <v>575</v>
      </c>
      <c r="C31" s="191">
        <v>740</v>
      </c>
      <c r="D31" s="6">
        <v>57</v>
      </c>
      <c r="E31" s="191">
        <v>1866</v>
      </c>
      <c r="F31" s="191">
        <v>388</v>
      </c>
      <c r="G31" s="6">
        <v>30</v>
      </c>
    </row>
    <row r="32" spans="1:7">
      <c r="A32" s="192" t="s">
        <v>1</v>
      </c>
      <c r="B32" s="6">
        <v>1349</v>
      </c>
      <c r="C32" s="6">
        <v>2233</v>
      </c>
      <c r="D32" s="6">
        <v>56</v>
      </c>
      <c r="E32" s="6">
        <v>5388</v>
      </c>
      <c r="F32" s="6">
        <v>1061</v>
      </c>
      <c r="G32" s="6">
        <v>27</v>
      </c>
    </row>
    <row r="33" spans="1:7">
      <c r="A33" s="7" t="s">
        <v>0</v>
      </c>
      <c r="B33" s="191">
        <v>3218</v>
      </c>
      <c r="C33" s="191">
        <v>8430</v>
      </c>
      <c r="D33" s="6">
        <v>85</v>
      </c>
      <c r="E33" s="191">
        <v>21185</v>
      </c>
      <c r="F33" s="191">
        <v>4735</v>
      </c>
      <c r="G33" s="6">
        <v>47</v>
      </c>
    </row>
  </sheetData>
  <mergeCells count="3">
    <mergeCell ref="A2:A3"/>
    <mergeCell ref="B2:D2"/>
    <mergeCell ref="E2:G2"/>
  </mergeCells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2D50B3-6163-477C-9ACD-1A32374D9D15}">
  <dimension ref="A1:K33"/>
  <sheetViews>
    <sheetView workbookViewId="0"/>
  </sheetViews>
  <sheetFormatPr defaultRowHeight="11.25"/>
  <cols>
    <col min="1" max="1" width="21.85546875" style="198" customWidth="1"/>
    <col min="2" max="10" width="8.140625" style="198" customWidth="1"/>
    <col min="11" max="16384" width="9.140625" style="198"/>
  </cols>
  <sheetData>
    <row r="1" spans="1:11" ht="12" thickBot="1">
      <c r="A1" s="221" t="s">
        <v>154</v>
      </c>
      <c r="B1" s="221"/>
      <c r="C1" s="221"/>
      <c r="D1" s="221"/>
      <c r="E1" s="221"/>
      <c r="F1" s="221"/>
      <c r="G1" s="220"/>
      <c r="H1" s="220"/>
      <c r="I1" s="220"/>
      <c r="J1" s="220"/>
      <c r="K1" s="219"/>
    </row>
    <row r="2" spans="1:11">
      <c r="A2" s="969" t="s">
        <v>37</v>
      </c>
      <c r="B2" s="971" t="s">
        <v>153</v>
      </c>
      <c r="C2" s="972"/>
      <c r="D2" s="972"/>
      <c r="E2" s="972"/>
      <c r="F2" s="972"/>
      <c r="G2" s="971" t="s">
        <v>152</v>
      </c>
      <c r="H2" s="972"/>
      <c r="I2" s="972"/>
      <c r="J2" s="972"/>
      <c r="K2" s="972"/>
    </row>
    <row r="3" spans="1:11" s="214" customFormat="1">
      <c r="A3" s="970"/>
      <c r="B3" s="217">
        <v>2000</v>
      </c>
      <c r="C3" s="218">
        <v>2008</v>
      </c>
      <c r="D3" s="218">
        <v>2009</v>
      </c>
      <c r="E3" s="216">
        <v>2010</v>
      </c>
      <c r="F3" s="215">
        <v>2011</v>
      </c>
      <c r="G3" s="218">
        <v>2000</v>
      </c>
      <c r="H3" s="215">
        <v>2008</v>
      </c>
      <c r="I3" s="217">
        <v>2009</v>
      </c>
      <c r="J3" s="216">
        <v>2010</v>
      </c>
      <c r="K3" s="215">
        <v>2011</v>
      </c>
    </row>
    <row r="4" spans="1:11">
      <c r="A4" s="206" t="s">
        <v>44</v>
      </c>
      <c r="B4" s="213">
        <v>6785.4979651256208</v>
      </c>
      <c r="C4" s="213">
        <v>6285.944061617095</v>
      </c>
      <c r="D4" s="213">
        <v>6072.225072995655</v>
      </c>
      <c r="E4" s="213">
        <v>6410.8408067628279</v>
      </c>
      <c r="F4" s="213">
        <v>6193.983060264396</v>
      </c>
      <c r="G4" s="212">
        <v>1219</v>
      </c>
      <c r="H4" s="212">
        <v>1075.4692202897897</v>
      </c>
      <c r="I4" s="212">
        <v>1079.0618404494605</v>
      </c>
      <c r="J4" s="212">
        <v>1103.3010229856025</v>
      </c>
      <c r="K4" s="212">
        <v>932.29192969016947</v>
      </c>
    </row>
    <row r="5" spans="1:11">
      <c r="A5" s="206" t="s">
        <v>28</v>
      </c>
      <c r="B5" s="205">
        <v>4275.9975758021601</v>
      </c>
      <c r="C5" s="205">
        <v>3063.1438643696201</v>
      </c>
      <c r="D5" s="205">
        <v>3000.6917242762479</v>
      </c>
      <c r="E5" s="205">
        <v>3015.2696660224092</v>
      </c>
      <c r="F5" s="205">
        <v>3494.952286082907</v>
      </c>
      <c r="G5" s="204">
        <v>1301</v>
      </c>
      <c r="H5" s="204">
        <v>1121.5652863379717</v>
      </c>
      <c r="I5" s="204">
        <v>1100.3067024898537</v>
      </c>
      <c r="J5" s="204">
        <v>1200.7390196523384</v>
      </c>
      <c r="K5" s="204">
        <v>1056.7588535005136</v>
      </c>
    </row>
    <row r="6" spans="1:11" s="211" customFormat="1">
      <c r="A6" s="209" t="s">
        <v>27</v>
      </c>
      <c r="B6" s="199">
        <v>5845.7189051042042</v>
      </c>
      <c r="C6" s="199">
        <v>4953</v>
      </c>
      <c r="D6" s="199">
        <v>4795.3219160460485</v>
      </c>
      <c r="E6" s="199">
        <v>4996.2162412231482</v>
      </c>
      <c r="F6" s="199">
        <v>5069.0231493023812</v>
      </c>
      <c r="G6" s="200">
        <v>1248</v>
      </c>
      <c r="H6" s="200">
        <v>1173.6068076329229</v>
      </c>
      <c r="I6" s="200">
        <v>1087.6679549409862</v>
      </c>
      <c r="J6" s="200">
        <v>1142.930733215022</v>
      </c>
      <c r="K6" s="200">
        <v>983.02902544422398</v>
      </c>
    </row>
    <row r="7" spans="1:11">
      <c r="A7" s="206" t="s">
        <v>26</v>
      </c>
      <c r="B7" s="205">
        <v>3805.1177314914926</v>
      </c>
      <c r="C7" s="205">
        <v>3991.751345307965</v>
      </c>
      <c r="D7" s="205">
        <v>3648.8954798991717</v>
      </c>
      <c r="E7" s="205">
        <v>4602.7349754433326</v>
      </c>
      <c r="F7" s="205">
        <v>6124.4497775627833</v>
      </c>
      <c r="G7" s="204">
        <v>1046</v>
      </c>
      <c r="H7" s="204">
        <v>1106.5430074848009</v>
      </c>
      <c r="I7" s="204">
        <v>1014.6061060397345</v>
      </c>
      <c r="J7" s="204">
        <v>1120.3548287022172</v>
      </c>
      <c r="K7" s="204">
        <v>1056.3781475674002</v>
      </c>
    </row>
    <row r="8" spans="1:11">
      <c r="A8" s="206" t="s">
        <v>25</v>
      </c>
      <c r="B8" s="205">
        <v>4463.5690012280411</v>
      </c>
      <c r="C8" s="205">
        <v>3111.7518864280501</v>
      </c>
      <c r="D8" s="205">
        <v>4040.6392919868363</v>
      </c>
      <c r="E8" s="205">
        <v>4555.3200970758626</v>
      </c>
      <c r="F8" s="205">
        <v>3830.6915418163453</v>
      </c>
      <c r="G8" s="204">
        <v>1587</v>
      </c>
      <c r="H8" s="204">
        <v>1385.3365863006832</v>
      </c>
      <c r="I8" s="204">
        <v>1261.6595476714144</v>
      </c>
      <c r="J8" s="204">
        <v>1353.9346988876673</v>
      </c>
      <c r="K8" s="204">
        <v>1246.0363954212812</v>
      </c>
    </row>
    <row r="9" spans="1:11">
      <c r="A9" s="206" t="s">
        <v>24</v>
      </c>
      <c r="B9" s="205">
        <v>3540.804914523897</v>
      </c>
      <c r="C9" s="205">
        <v>3350.3830295274142</v>
      </c>
      <c r="D9" s="205">
        <v>2860.1462192398712</v>
      </c>
      <c r="E9" s="205">
        <v>3648.9697782996445</v>
      </c>
      <c r="F9" s="205">
        <v>3725.5778765865416</v>
      </c>
      <c r="G9" s="204">
        <v>1193</v>
      </c>
      <c r="H9" s="204">
        <v>1147.5741486780755</v>
      </c>
      <c r="I9" s="204">
        <v>1069.1414305872136</v>
      </c>
      <c r="J9" s="204">
        <v>1092.0504304274473</v>
      </c>
      <c r="K9" s="204">
        <v>1106.0091770435499</v>
      </c>
    </row>
    <row r="10" spans="1:11">
      <c r="A10" s="203" t="s">
        <v>23</v>
      </c>
      <c r="B10" s="199">
        <v>3902.5961394422334</v>
      </c>
      <c r="C10" s="199">
        <v>3531.2931815742313</v>
      </c>
      <c r="D10" s="199">
        <v>3502.7927328087285</v>
      </c>
      <c r="E10" s="199">
        <v>4278.0826703174716</v>
      </c>
      <c r="F10" s="199">
        <v>4690.791732472705</v>
      </c>
      <c r="G10" s="200">
        <v>1248</v>
      </c>
      <c r="H10" s="200">
        <v>1199.2834469970771</v>
      </c>
      <c r="I10" s="200">
        <v>1102.674935854712</v>
      </c>
      <c r="J10" s="200">
        <v>1177.3101187774864</v>
      </c>
      <c r="K10" s="200">
        <v>1126.4194942292095</v>
      </c>
    </row>
    <row r="11" spans="1:11">
      <c r="A11" s="206" t="s">
        <v>22</v>
      </c>
      <c r="B11" s="205">
        <v>5574.6660974006354</v>
      </c>
      <c r="C11" s="205">
        <v>3110.3288359993135</v>
      </c>
      <c r="D11" s="205">
        <v>3098.9382088472175</v>
      </c>
      <c r="E11" s="205">
        <v>3660.0541850975401</v>
      </c>
      <c r="F11" s="205">
        <v>3931.0529899289641</v>
      </c>
      <c r="G11" s="204">
        <v>1253</v>
      </c>
      <c r="H11" s="204">
        <v>1139.528731995498</v>
      </c>
      <c r="I11" s="204">
        <v>1130.3633236964765</v>
      </c>
      <c r="J11" s="204">
        <v>1205.5363659853119</v>
      </c>
      <c r="K11" s="204">
        <v>1140.8704741798952</v>
      </c>
    </row>
    <row r="12" spans="1:11">
      <c r="A12" s="206" t="s">
        <v>21</v>
      </c>
      <c r="B12" s="205">
        <v>3328.4644940173998</v>
      </c>
      <c r="C12" s="205">
        <v>3151.7117516884173</v>
      </c>
      <c r="D12" s="205">
        <v>2707.9801811982761</v>
      </c>
      <c r="E12" s="205">
        <v>3275.1057920673356</v>
      </c>
      <c r="F12" s="205">
        <v>3417.3172600778767</v>
      </c>
      <c r="G12" s="204">
        <v>1104</v>
      </c>
      <c r="H12" s="204">
        <v>1079.8164312066949</v>
      </c>
      <c r="I12" s="204">
        <v>1015.0787819054617</v>
      </c>
      <c r="J12" s="204">
        <v>1228.6770845759274</v>
      </c>
      <c r="K12" s="204">
        <v>1167.8968099073845</v>
      </c>
    </row>
    <row r="13" spans="1:11">
      <c r="A13" s="206" t="s">
        <v>20</v>
      </c>
      <c r="B13" s="205">
        <v>4389.1582307330509</v>
      </c>
      <c r="C13" s="205">
        <v>2823.9402490539319</v>
      </c>
      <c r="D13" s="205">
        <v>3091.2499244119249</v>
      </c>
      <c r="E13" s="205">
        <v>3525.8514959158078</v>
      </c>
      <c r="F13" s="205">
        <v>3896.5601008044437</v>
      </c>
      <c r="G13" s="204">
        <v>1334</v>
      </c>
      <c r="H13" s="204">
        <v>1028.1890599274473</v>
      </c>
      <c r="I13" s="204">
        <v>1021.8593833485244</v>
      </c>
      <c r="J13" s="204">
        <v>1184.1316893191636</v>
      </c>
      <c r="K13" s="204">
        <v>1162.0632859269583</v>
      </c>
    </row>
    <row r="14" spans="1:11">
      <c r="A14" s="203" t="s">
        <v>19</v>
      </c>
      <c r="B14" s="199">
        <v>4616.776192589411</v>
      </c>
      <c r="C14" s="199">
        <v>3037.6839938961771</v>
      </c>
      <c r="D14" s="199">
        <v>2994.720183778315</v>
      </c>
      <c r="E14" s="199">
        <v>3521.2908721261938</v>
      </c>
      <c r="F14" s="199">
        <v>3788.2701242419407</v>
      </c>
      <c r="G14" s="200">
        <v>1237</v>
      </c>
      <c r="H14" s="200">
        <v>1091.1413822275167</v>
      </c>
      <c r="I14" s="200">
        <v>1068.4582810692866</v>
      </c>
      <c r="J14" s="200">
        <v>1205.3149394494378</v>
      </c>
      <c r="K14" s="200">
        <v>1154.0516760870266</v>
      </c>
    </row>
    <row r="15" spans="1:11">
      <c r="A15" s="206" t="s">
        <v>18</v>
      </c>
      <c r="B15" s="205">
        <v>4037.8203576380592</v>
      </c>
      <c r="C15" s="205">
        <v>3495.4468734523916</v>
      </c>
      <c r="D15" s="205">
        <v>3545.4671097760911</v>
      </c>
      <c r="E15" s="205">
        <v>3926.3231760044723</v>
      </c>
      <c r="F15" s="205">
        <v>4211.8914042457218</v>
      </c>
      <c r="G15" s="204">
        <v>1215</v>
      </c>
      <c r="H15" s="204">
        <v>1308.7891660693788</v>
      </c>
      <c r="I15" s="204">
        <v>1403.3499981753821</v>
      </c>
      <c r="J15" s="204">
        <v>1680.3032099676325</v>
      </c>
      <c r="K15" s="204">
        <v>1530.5664420364187</v>
      </c>
    </row>
    <row r="16" spans="1:11">
      <c r="A16" s="206" t="s">
        <v>17</v>
      </c>
      <c r="B16" s="205">
        <v>4592.024693657816</v>
      </c>
      <c r="C16" s="205">
        <v>4101.5356423849043</v>
      </c>
      <c r="D16" s="205">
        <v>4073.2760297149084</v>
      </c>
      <c r="E16" s="205">
        <v>6788.1445518969504</v>
      </c>
      <c r="F16" s="205">
        <v>6009.4951538110781</v>
      </c>
      <c r="G16" s="204">
        <v>1354</v>
      </c>
      <c r="H16" s="204">
        <v>1139.1825909165648</v>
      </c>
      <c r="I16" s="204">
        <v>1202.7090563884274</v>
      </c>
      <c r="J16" s="204">
        <v>1428.7619919747056</v>
      </c>
      <c r="K16" s="204">
        <v>1377.0904207212416</v>
      </c>
    </row>
    <row r="17" spans="1:11">
      <c r="A17" s="206" t="s">
        <v>16</v>
      </c>
      <c r="B17" s="205">
        <v>3309.0172806161549</v>
      </c>
      <c r="C17" s="205">
        <v>3354.38167423915</v>
      </c>
      <c r="D17" s="205">
        <v>3244.1366149547202</v>
      </c>
      <c r="E17" s="205">
        <v>4275.9442638539003</v>
      </c>
      <c r="F17" s="205">
        <v>3492.9469757700977</v>
      </c>
      <c r="G17" s="204">
        <v>1439</v>
      </c>
      <c r="H17" s="204">
        <v>1407.5844246772158</v>
      </c>
      <c r="I17" s="204">
        <v>1349.4535766892066</v>
      </c>
      <c r="J17" s="204">
        <v>1734.9580961416825</v>
      </c>
      <c r="K17" s="204">
        <v>1391.7080302151069</v>
      </c>
    </row>
    <row r="18" spans="1:11">
      <c r="A18" s="210" t="s">
        <v>15</v>
      </c>
      <c r="B18" s="199">
        <v>4041.7662959094214</v>
      </c>
      <c r="C18" s="199">
        <v>3665.5219098098864</v>
      </c>
      <c r="D18" s="199">
        <v>3649.5090922098634</v>
      </c>
      <c r="E18" s="199">
        <v>4979.9557443167341</v>
      </c>
      <c r="F18" s="199">
        <v>4643.1555148208172</v>
      </c>
      <c r="G18" s="200">
        <v>1377</v>
      </c>
      <c r="H18" s="200">
        <v>1276.0490990482731</v>
      </c>
      <c r="I18" s="200">
        <v>1322.2777934648382</v>
      </c>
      <c r="J18" s="200">
        <v>1608.8173858939604</v>
      </c>
      <c r="K18" s="200">
        <v>1444.5558447062656</v>
      </c>
    </row>
    <row r="19" spans="1:11">
      <c r="A19" s="209" t="s">
        <v>14</v>
      </c>
      <c r="B19" s="199">
        <v>4259</v>
      </c>
      <c r="C19" s="199">
        <v>3412.1993360000351</v>
      </c>
      <c r="D19" s="199">
        <v>3382.3323680475933</v>
      </c>
      <c r="E19" s="199">
        <v>4248.2260358601861</v>
      </c>
      <c r="F19" s="199">
        <v>4379.2960032544815</v>
      </c>
      <c r="G19" s="204">
        <v>1285</v>
      </c>
      <c r="H19" s="204">
        <v>1187.8418717087791</v>
      </c>
      <c r="I19" s="204">
        <v>1159.8723589056096</v>
      </c>
      <c r="J19" s="204">
        <v>1320.7084595047675</v>
      </c>
      <c r="K19" s="204">
        <v>1234.1784712314002</v>
      </c>
    </row>
    <row r="20" spans="1:11">
      <c r="A20" s="208" t="s">
        <v>13</v>
      </c>
      <c r="B20" s="205">
        <v>3087.3621570210225</v>
      </c>
      <c r="C20" s="205">
        <v>3958.4801182880001</v>
      </c>
      <c r="D20" s="205">
        <v>3504.9080621637654</v>
      </c>
      <c r="E20" s="205">
        <v>3887.732257811615</v>
      </c>
      <c r="F20" s="205">
        <v>3487.0225244194289</v>
      </c>
      <c r="G20" s="204">
        <v>1862</v>
      </c>
      <c r="H20" s="204">
        <v>1845.3638396841211</v>
      </c>
      <c r="I20" s="204">
        <v>1758.2715067635586</v>
      </c>
      <c r="J20" s="204">
        <v>1916.9907635588957</v>
      </c>
      <c r="K20" s="204">
        <v>1726.5731037666301</v>
      </c>
    </row>
    <row r="21" spans="1:11">
      <c r="A21" s="206" t="s">
        <v>12</v>
      </c>
      <c r="B21" s="205">
        <v>3582.5661350647902</v>
      </c>
      <c r="C21" s="205">
        <v>3512.6680025027126</v>
      </c>
      <c r="D21" s="205">
        <v>3328.3537973621774</v>
      </c>
      <c r="E21" s="205">
        <v>3486.0575456178899</v>
      </c>
      <c r="F21" s="205">
        <v>3989.7541417952425</v>
      </c>
      <c r="G21" s="204">
        <v>1378</v>
      </c>
      <c r="H21" s="204">
        <v>1375.6794413573957</v>
      </c>
      <c r="I21" s="204">
        <v>1362.1565259832098</v>
      </c>
      <c r="J21" s="204">
        <v>1529.0445710149415</v>
      </c>
      <c r="K21" s="204">
        <v>1431.1815432901369</v>
      </c>
    </row>
    <row r="22" spans="1:11">
      <c r="A22" s="206" t="s">
        <v>11</v>
      </c>
      <c r="B22" s="205">
        <v>2985.9134260550686</v>
      </c>
      <c r="C22" s="205">
        <v>3323.9273465304359</v>
      </c>
      <c r="D22" s="205">
        <v>2975.6104655390568</v>
      </c>
      <c r="E22" s="205">
        <v>3446.5976462259978</v>
      </c>
      <c r="F22" s="205">
        <v>4140.1814135890554</v>
      </c>
      <c r="G22" s="204">
        <v>1405</v>
      </c>
      <c r="H22" s="204">
        <v>1674.2097790965493</v>
      </c>
      <c r="I22" s="204">
        <v>1659.5065255029172</v>
      </c>
      <c r="J22" s="204">
        <v>1718.3418512208973</v>
      </c>
      <c r="K22" s="204">
        <v>1810.4050831710565</v>
      </c>
    </row>
    <row r="23" spans="1:11">
      <c r="A23" s="203" t="s">
        <v>10</v>
      </c>
      <c r="B23" s="199">
        <v>3194.620136068716</v>
      </c>
      <c r="C23" s="199">
        <v>3736.2882165656883</v>
      </c>
      <c r="D23" s="199">
        <v>3369.703746947434</v>
      </c>
      <c r="E23" s="199">
        <v>3709.5662396691291</v>
      </c>
      <c r="F23" s="199">
        <v>3726.8632738901247</v>
      </c>
      <c r="G23" s="200">
        <v>1657</v>
      </c>
      <c r="H23" s="200">
        <v>1694.0500436357777</v>
      </c>
      <c r="I23" s="200">
        <v>1638.3020062057915</v>
      </c>
      <c r="J23" s="200">
        <v>1782.0108698291815</v>
      </c>
      <c r="K23" s="200">
        <v>1663.9137360617572</v>
      </c>
    </row>
    <row r="24" spans="1:11">
      <c r="A24" s="206" t="s">
        <v>9</v>
      </c>
      <c r="B24" s="205">
        <v>3940.7851257151615</v>
      </c>
      <c r="C24" s="205">
        <v>6175.5405646808367</v>
      </c>
      <c r="D24" s="205">
        <v>6114.1311871821608</v>
      </c>
      <c r="E24" s="205">
        <v>6279.3485862723555</v>
      </c>
      <c r="F24" s="205">
        <v>6604.1823828466077</v>
      </c>
      <c r="G24" s="204">
        <v>1608</v>
      </c>
      <c r="H24" s="204">
        <v>1598.3556796697483</v>
      </c>
      <c r="I24" s="204">
        <v>1435.032961556587</v>
      </c>
      <c r="J24" s="204">
        <v>1623.0672614664991</v>
      </c>
      <c r="K24" s="204">
        <v>1499.4511692316694</v>
      </c>
    </row>
    <row r="25" spans="1:11">
      <c r="A25" s="206" t="s">
        <v>8</v>
      </c>
      <c r="B25" s="205">
        <v>3494.5880965660444</v>
      </c>
      <c r="C25" s="205">
        <v>3816.1873135446695</v>
      </c>
      <c r="D25" s="205">
        <v>3628.0047755662076</v>
      </c>
      <c r="E25" s="205">
        <v>4580.1624895341256</v>
      </c>
      <c r="F25" s="205">
        <v>4602.015898581597</v>
      </c>
      <c r="G25" s="204">
        <v>1462</v>
      </c>
      <c r="H25" s="204">
        <v>1466.8606042103625</v>
      </c>
      <c r="I25" s="204">
        <v>1447.6960933821722</v>
      </c>
      <c r="J25" s="204">
        <v>1558.379500350919</v>
      </c>
      <c r="K25" s="204">
        <v>1652.6437785035898</v>
      </c>
    </row>
    <row r="26" spans="1:11">
      <c r="A26" s="206" t="s">
        <v>7</v>
      </c>
      <c r="B26" s="205">
        <v>3842.3423996202246</v>
      </c>
      <c r="C26" s="205">
        <v>3712.6081538688986</v>
      </c>
      <c r="D26" s="205">
        <v>3559.5666907986197</v>
      </c>
      <c r="E26" s="205">
        <v>3910.8363017227857</v>
      </c>
      <c r="F26" s="205">
        <v>3697.5998020529782</v>
      </c>
      <c r="G26" s="204">
        <v>1920</v>
      </c>
      <c r="H26" s="204">
        <v>2011.6805897324869</v>
      </c>
      <c r="I26" s="204">
        <v>1811.768205869228</v>
      </c>
      <c r="J26" s="204">
        <v>2051.7606656529242</v>
      </c>
      <c r="K26" s="204">
        <v>1807.610348119269</v>
      </c>
    </row>
    <row r="27" spans="1:11">
      <c r="A27" s="203" t="s">
        <v>6</v>
      </c>
      <c r="B27" s="199">
        <v>3783.5776034371752</v>
      </c>
      <c r="C27" s="199">
        <v>4626.5965484352519</v>
      </c>
      <c r="D27" s="199">
        <v>4501.7030556166783</v>
      </c>
      <c r="E27" s="199">
        <v>4946.5711680648083</v>
      </c>
      <c r="F27" s="199">
        <v>4993.3027812916462</v>
      </c>
      <c r="G27" s="200">
        <v>1683</v>
      </c>
      <c r="H27" s="200">
        <v>1716.6692085153632</v>
      </c>
      <c r="I27" s="200">
        <v>1578.0170677532235</v>
      </c>
      <c r="J27" s="200">
        <v>1764.6403082744396</v>
      </c>
      <c r="K27" s="200">
        <v>1653.939780564363</v>
      </c>
    </row>
    <row r="28" spans="1:11" s="207" customFormat="1">
      <c r="A28" s="206" t="s">
        <v>5</v>
      </c>
      <c r="B28" s="205">
        <v>3946.7190276493834</v>
      </c>
      <c r="C28" s="205">
        <v>3295.2130883788859</v>
      </c>
      <c r="D28" s="205">
        <v>2747.4577279686287</v>
      </c>
      <c r="E28" s="205">
        <v>3289.4093475583877</v>
      </c>
      <c r="F28" s="205">
        <v>3342.3960013484179</v>
      </c>
      <c r="G28" s="204">
        <v>1346</v>
      </c>
      <c r="H28" s="204">
        <v>1463.6368193140784</v>
      </c>
      <c r="I28" s="204">
        <v>1180.4981702278362</v>
      </c>
      <c r="J28" s="204">
        <v>1340.5357975266663</v>
      </c>
      <c r="K28" s="204">
        <v>1198.981053410959</v>
      </c>
    </row>
    <row r="29" spans="1:11">
      <c r="A29" s="206" t="s">
        <v>4</v>
      </c>
      <c r="B29" s="205">
        <v>3440.3463995114103</v>
      </c>
      <c r="C29" s="205">
        <v>2672.0001497368239</v>
      </c>
      <c r="D29" s="205">
        <v>2881.5061568443562</v>
      </c>
      <c r="E29" s="205">
        <v>3440.890331402964</v>
      </c>
      <c r="F29" s="205">
        <v>2787.8845154278692</v>
      </c>
      <c r="G29" s="204">
        <v>1257</v>
      </c>
      <c r="H29" s="204">
        <v>1120.5411543786697</v>
      </c>
      <c r="I29" s="204">
        <v>1148.6643979301664</v>
      </c>
      <c r="J29" s="204">
        <v>1240.5101444907034</v>
      </c>
      <c r="K29" s="204">
        <v>1102.1807455965866</v>
      </c>
    </row>
    <row r="30" spans="1:11">
      <c r="A30" s="206" t="s">
        <v>3</v>
      </c>
      <c r="B30" s="205">
        <v>4100.9032801534495</v>
      </c>
      <c r="C30" s="205">
        <v>3843.5548637031011</v>
      </c>
      <c r="D30" s="205">
        <v>3738.7877686036268</v>
      </c>
      <c r="E30" s="205">
        <v>5184.2043293608667</v>
      </c>
      <c r="F30" s="205">
        <v>5269.6586871264981</v>
      </c>
      <c r="G30" s="204">
        <v>1485</v>
      </c>
      <c r="H30" s="204">
        <v>1205.5062311639651</v>
      </c>
      <c r="I30" s="204">
        <v>1149.548411065929</v>
      </c>
      <c r="J30" s="204">
        <v>1294.0849387337171</v>
      </c>
      <c r="K30" s="204">
        <v>1291.4127582111239</v>
      </c>
    </row>
    <row r="31" spans="1:11">
      <c r="A31" s="203" t="s">
        <v>2</v>
      </c>
      <c r="B31" s="199">
        <v>3847.2197399297111</v>
      </c>
      <c r="C31" s="199">
        <v>3294.7711550946924</v>
      </c>
      <c r="D31" s="199">
        <v>3102.4975593297527</v>
      </c>
      <c r="E31" s="199">
        <v>3941.0146024417099</v>
      </c>
      <c r="F31" s="199">
        <v>3811.0532354150178</v>
      </c>
      <c r="G31" s="200">
        <v>1363</v>
      </c>
      <c r="H31" s="200">
        <v>1284.2876918958948</v>
      </c>
      <c r="I31" s="200">
        <v>1161.6334299546365</v>
      </c>
      <c r="J31" s="200">
        <v>1297.68214180106</v>
      </c>
      <c r="K31" s="200">
        <v>1202.0000492622971</v>
      </c>
    </row>
    <row r="32" spans="1:11">
      <c r="A32" s="202" t="s">
        <v>1</v>
      </c>
      <c r="B32" s="199">
        <v>3735</v>
      </c>
      <c r="C32" s="199">
        <v>3922.0096381810608</v>
      </c>
      <c r="D32" s="199">
        <v>3702.2279183132964</v>
      </c>
      <c r="E32" s="199">
        <v>4245.1499054272308</v>
      </c>
      <c r="F32" s="199">
        <v>4225.8301655412997</v>
      </c>
      <c r="G32" s="200">
        <v>1570</v>
      </c>
      <c r="H32" s="200">
        <v>1566.5155785122245</v>
      </c>
      <c r="I32" s="200">
        <v>1457.8961129711856</v>
      </c>
      <c r="J32" s="200">
        <v>1614.5624232691557</v>
      </c>
      <c r="K32" s="200">
        <v>1506.5750795748943</v>
      </c>
    </row>
    <row r="33" spans="1:11">
      <c r="A33" s="201" t="s">
        <v>0</v>
      </c>
      <c r="B33" s="199">
        <v>4410.3642153320488</v>
      </c>
      <c r="C33" s="199">
        <v>4069</v>
      </c>
      <c r="D33" s="199">
        <v>3931.4354951752025</v>
      </c>
      <c r="E33" s="199">
        <v>4471.8497147456565</v>
      </c>
      <c r="F33" s="199">
        <v>4526.5080224572948</v>
      </c>
      <c r="G33" s="200">
        <v>1390</v>
      </c>
      <c r="H33" s="199">
        <v>1347.4933559518288</v>
      </c>
      <c r="I33" s="199">
        <v>1304.3870565211464</v>
      </c>
      <c r="J33" s="199">
        <v>1418.0169357946595</v>
      </c>
      <c r="K33" s="199">
        <v>1309.0719515318124</v>
      </c>
    </row>
  </sheetData>
  <mergeCells count="3">
    <mergeCell ref="A2:A3"/>
    <mergeCell ref="G2:K2"/>
    <mergeCell ref="B2:F2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DB5F65-3704-4988-A383-5887C2A76BC8}">
  <dimension ref="A1:F33"/>
  <sheetViews>
    <sheetView workbookViewId="0"/>
  </sheetViews>
  <sheetFormatPr defaultRowHeight="11.25"/>
  <cols>
    <col min="1" max="1" width="22.140625" style="176" customWidth="1"/>
    <col min="2" max="6" width="13.140625" style="176" customWidth="1"/>
    <col min="7" max="16384" width="9.140625" style="176"/>
  </cols>
  <sheetData>
    <row r="1" spans="1:6" ht="12" thickBot="1">
      <c r="A1" s="232" t="s">
        <v>170</v>
      </c>
      <c r="B1" s="231"/>
      <c r="C1" s="231"/>
      <c r="D1" s="231"/>
      <c r="E1" s="231"/>
      <c r="F1" s="230"/>
    </row>
    <row r="2" spans="1:6" s="229" customFormat="1">
      <c r="A2" s="976" t="s">
        <v>37</v>
      </c>
      <c r="B2" s="978" t="s">
        <v>169</v>
      </c>
      <c r="C2" s="973" t="s">
        <v>168</v>
      </c>
      <c r="D2" s="974"/>
      <c r="E2" s="975"/>
      <c r="F2" s="980" t="s">
        <v>167</v>
      </c>
    </row>
    <row r="3" spans="1:6" ht="33.75">
      <c r="A3" s="977"/>
      <c r="B3" s="979"/>
      <c r="C3" s="228" t="s">
        <v>166</v>
      </c>
      <c r="D3" s="228" t="s">
        <v>165</v>
      </c>
      <c r="E3" s="227" t="s">
        <v>164</v>
      </c>
      <c r="F3" s="981"/>
    </row>
    <row r="4" spans="1:6">
      <c r="A4" s="13" t="s">
        <v>44</v>
      </c>
      <c r="B4" s="117">
        <v>10633449</v>
      </c>
      <c r="C4" s="117">
        <v>6154.9680615621319</v>
      </c>
      <c r="D4" s="50">
        <v>230.11290377327529</v>
      </c>
      <c r="E4" s="50">
        <v>315.97182949947455</v>
      </c>
      <c r="F4" s="226">
        <v>1</v>
      </c>
    </row>
    <row r="5" spans="1:6">
      <c r="A5" s="13" t="s">
        <v>28</v>
      </c>
      <c r="B5" s="117">
        <v>2631655</v>
      </c>
      <c r="C5" s="117">
        <v>2133.104702402205</v>
      </c>
      <c r="D5" s="50">
        <v>79.749384921685632</v>
      </c>
      <c r="E5" s="50">
        <v>109.50519784840208</v>
      </c>
      <c r="F5" s="226">
        <v>6</v>
      </c>
    </row>
    <row r="6" spans="1:6">
      <c r="A6" s="224" t="s">
        <v>27</v>
      </c>
      <c r="B6" s="107">
        <v>13265104</v>
      </c>
      <c r="C6" s="107">
        <v>4479.4246930697955</v>
      </c>
      <c r="D6" s="44">
        <v>167.47014981169417</v>
      </c>
      <c r="E6" s="44">
        <v>229.95602921376718</v>
      </c>
      <c r="F6" s="222" t="s">
        <v>163</v>
      </c>
    </row>
    <row r="7" spans="1:6">
      <c r="A7" s="13" t="s">
        <v>26</v>
      </c>
      <c r="B7" s="117">
        <v>994381</v>
      </c>
      <c r="C7" s="117">
        <v>2330.0270873167619</v>
      </c>
      <c r="D7" s="50">
        <v>87.111629755031927</v>
      </c>
      <c r="E7" s="50">
        <v>119.61441784897838</v>
      </c>
      <c r="F7" s="226">
        <v>4</v>
      </c>
    </row>
    <row r="8" spans="1:6">
      <c r="A8" s="13" t="s">
        <v>25</v>
      </c>
      <c r="B8" s="117">
        <v>879382</v>
      </c>
      <c r="C8" s="117">
        <v>2819.2458988012991</v>
      </c>
      <c r="D8" s="50">
        <v>105.40182397947535</v>
      </c>
      <c r="E8" s="50">
        <v>144.72898568169845</v>
      </c>
      <c r="F8" s="226">
        <v>3</v>
      </c>
    </row>
    <row r="9" spans="1:6">
      <c r="A9" s="13" t="s">
        <v>24</v>
      </c>
      <c r="B9" s="117">
        <v>669059</v>
      </c>
      <c r="C9" s="117">
        <v>1870.4995946210406</v>
      </c>
      <c r="D9" s="50">
        <v>69.931490938677555</v>
      </c>
      <c r="E9" s="50">
        <v>96.024085434560874</v>
      </c>
      <c r="F9" s="226">
        <v>11</v>
      </c>
    </row>
    <row r="10" spans="1:6">
      <c r="A10" s="225" t="s">
        <v>23</v>
      </c>
      <c r="B10" s="107">
        <v>2542822</v>
      </c>
      <c r="C10" s="107">
        <v>2319.291048077353</v>
      </c>
      <c r="D10" s="44">
        <v>86.710246492000465</v>
      </c>
      <c r="E10" s="44">
        <v>119.06327185989696</v>
      </c>
      <c r="F10" s="222" t="s">
        <v>162</v>
      </c>
    </row>
    <row r="11" spans="1:6">
      <c r="A11" s="13" t="s">
        <v>22</v>
      </c>
      <c r="B11" s="117">
        <v>1348105</v>
      </c>
      <c r="C11" s="117">
        <v>3001.1175398095729</v>
      </c>
      <c r="D11" s="50">
        <v>112.20137371033177</v>
      </c>
      <c r="E11" s="50">
        <v>154.06555974165727</v>
      </c>
      <c r="F11" s="226">
        <v>2</v>
      </c>
    </row>
    <row r="12" spans="1:6">
      <c r="A12" s="13" t="s">
        <v>21</v>
      </c>
      <c r="B12" s="117">
        <v>573876</v>
      </c>
      <c r="C12" s="117">
        <v>2219.7999427523732</v>
      </c>
      <c r="D12" s="50">
        <v>82.990619206049402</v>
      </c>
      <c r="E12" s="50">
        <v>113.95579018752574</v>
      </c>
      <c r="F12" s="226">
        <v>5</v>
      </c>
    </row>
    <row r="13" spans="1:6">
      <c r="A13" s="13" t="s">
        <v>20</v>
      </c>
      <c r="B13" s="117">
        <v>585511</v>
      </c>
      <c r="C13" s="117">
        <v>2034.3169444473399</v>
      </c>
      <c r="D13" s="50">
        <v>76.056053353938054</v>
      </c>
      <c r="E13" s="50">
        <v>104.43382326108571</v>
      </c>
      <c r="F13" s="226">
        <v>8</v>
      </c>
    </row>
    <row r="14" spans="1:6">
      <c r="A14" s="225" t="s">
        <v>19</v>
      </c>
      <c r="B14" s="107">
        <v>2507492</v>
      </c>
      <c r="C14" s="107">
        <v>2518.7153958037011</v>
      </c>
      <c r="D14" s="44">
        <v>94.166031035381906</v>
      </c>
      <c r="E14" s="44">
        <v>129.30093278154291</v>
      </c>
      <c r="F14" s="222" t="s">
        <v>161</v>
      </c>
    </row>
    <row r="15" spans="1:6">
      <c r="A15" s="13" t="s">
        <v>18</v>
      </c>
      <c r="B15" s="117">
        <v>699062</v>
      </c>
      <c r="C15" s="117">
        <v>1780.5665469114749</v>
      </c>
      <c r="D15" s="50">
        <v>66.569206269343894</v>
      </c>
      <c r="E15" s="50">
        <v>91.407276812154663</v>
      </c>
      <c r="F15" s="226">
        <v>13</v>
      </c>
    </row>
    <row r="16" spans="1:6">
      <c r="A16" s="13" t="s">
        <v>17</v>
      </c>
      <c r="B16" s="117">
        <v>535936</v>
      </c>
      <c r="C16" s="117">
        <v>1678.6688070161701</v>
      </c>
      <c r="D16" s="50">
        <v>62.759603265605257</v>
      </c>
      <c r="E16" s="50">
        <v>86.176247995343942</v>
      </c>
      <c r="F16" s="226">
        <v>16</v>
      </c>
    </row>
    <row r="17" spans="1:6">
      <c r="A17" s="13" t="s">
        <v>16</v>
      </c>
      <c r="B17" s="117">
        <v>473846</v>
      </c>
      <c r="C17" s="117">
        <v>2038.7795186658434</v>
      </c>
      <c r="D17" s="50">
        <v>76.222893522961272</v>
      </c>
      <c r="E17" s="50">
        <v>104.66291425327192</v>
      </c>
      <c r="F17" s="226">
        <v>7</v>
      </c>
    </row>
    <row r="18" spans="1:6">
      <c r="A18" s="225" t="s">
        <v>15</v>
      </c>
      <c r="B18" s="107">
        <v>1708844</v>
      </c>
      <c r="C18" s="107">
        <v>1809.6687919066849</v>
      </c>
      <c r="D18" s="44">
        <v>67.657238251831458</v>
      </c>
      <c r="E18" s="44">
        <v>92.901271500949932</v>
      </c>
      <c r="F18" s="222" t="s">
        <v>160</v>
      </c>
    </row>
    <row r="19" spans="1:6">
      <c r="A19" s="224" t="s">
        <v>14</v>
      </c>
      <c r="B19" s="107">
        <v>6759158</v>
      </c>
      <c r="C19" s="3">
        <v>2226.1837419926856</v>
      </c>
      <c r="D19" s="166">
        <v>83.229287313763521</v>
      </c>
      <c r="E19" s="166">
        <v>114.28350930888327</v>
      </c>
      <c r="F19" s="11"/>
    </row>
    <row r="20" spans="1:6">
      <c r="A20" s="13" t="s">
        <v>13</v>
      </c>
      <c r="B20" s="117">
        <v>1130632</v>
      </c>
      <c r="C20" s="117">
        <v>1641.4946964351564</v>
      </c>
      <c r="D20" s="50">
        <v>61.369792230775147</v>
      </c>
      <c r="E20" s="50">
        <v>84.267875504566547</v>
      </c>
      <c r="F20" s="226">
        <v>17</v>
      </c>
    </row>
    <row r="21" spans="1:6">
      <c r="A21" s="13" t="s">
        <v>12</v>
      </c>
      <c r="B21" s="117">
        <v>573627</v>
      </c>
      <c r="C21" s="117">
        <v>1852.0855160879441</v>
      </c>
      <c r="D21" s="50">
        <v>69.243052422152658</v>
      </c>
      <c r="E21" s="50">
        <v>95.078779134925469</v>
      </c>
      <c r="F21" s="226">
        <v>12</v>
      </c>
    </row>
    <row r="22" spans="1:6">
      <c r="A22" s="13" t="s">
        <v>11</v>
      </c>
      <c r="B22" s="117">
        <v>243016</v>
      </c>
      <c r="C22" s="117">
        <v>1194.6632058126615</v>
      </c>
      <c r="D22" s="50">
        <v>44.664312888549745</v>
      </c>
      <c r="E22" s="50">
        <v>61.329305855167917</v>
      </c>
      <c r="F22" s="226">
        <v>20</v>
      </c>
    </row>
    <row r="23" spans="1:6">
      <c r="A23" s="225" t="s">
        <v>10</v>
      </c>
      <c r="B23" s="107">
        <v>1947275</v>
      </c>
      <c r="C23" s="107">
        <v>1620.1376215295618</v>
      </c>
      <c r="D23" s="44">
        <v>60.571325289358981</v>
      </c>
      <c r="E23" s="44">
        <v>83.171487357108745</v>
      </c>
      <c r="F23" s="222" t="s">
        <v>159</v>
      </c>
    </row>
    <row r="24" spans="1:6">
      <c r="A24" s="13" t="s">
        <v>158</v>
      </c>
      <c r="B24" s="117">
        <v>1057370</v>
      </c>
      <c r="C24" s="117">
        <v>1956.3318938880934</v>
      </c>
      <c r="D24" s="50">
        <v>73.140462849551369</v>
      </c>
      <c r="E24" s="50">
        <v>100.43037777569026</v>
      </c>
      <c r="F24" s="226">
        <v>9</v>
      </c>
    </row>
    <row r="25" spans="1:6">
      <c r="A25" s="13" t="s">
        <v>8</v>
      </c>
      <c r="B25" s="117">
        <v>656799</v>
      </c>
      <c r="C25" s="117">
        <v>1689.4564433132227</v>
      </c>
      <c r="D25" s="50">
        <v>63.162915563627919</v>
      </c>
      <c r="E25" s="50">
        <v>86.730042774238299</v>
      </c>
      <c r="F25" s="226">
        <v>15</v>
      </c>
    </row>
    <row r="26" spans="1:6">
      <c r="A26" s="13" t="s">
        <v>7</v>
      </c>
      <c r="B26" s="117">
        <v>798748</v>
      </c>
      <c r="C26" s="117">
        <v>1431.54423460358</v>
      </c>
      <c r="D26" s="50">
        <v>53.520472796883148</v>
      </c>
      <c r="E26" s="50">
        <v>73.48984532379805</v>
      </c>
      <c r="F26" s="226">
        <v>19</v>
      </c>
    </row>
    <row r="27" spans="1:6">
      <c r="A27" s="225" t="s">
        <v>6</v>
      </c>
      <c r="B27" s="107">
        <v>2512917</v>
      </c>
      <c r="C27" s="107">
        <v>1689.6831117554191</v>
      </c>
      <c r="D27" s="44">
        <v>63.171389910351714</v>
      </c>
      <c r="E27" s="44">
        <v>86.741679039715919</v>
      </c>
      <c r="F27" s="222" t="s">
        <v>157</v>
      </c>
    </row>
    <row r="28" spans="1:6">
      <c r="A28" s="13" t="s">
        <v>156</v>
      </c>
      <c r="B28" s="117">
        <v>898952</v>
      </c>
      <c r="C28" s="117">
        <v>1706.9913478071394</v>
      </c>
      <c r="D28" s="50">
        <v>63.818484812748956</v>
      </c>
      <c r="E28" s="50">
        <v>87.630215739820713</v>
      </c>
      <c r="F28" s="226">
        <v>14</v>
      </c>
    </row>
    <row r="29" spans="1:6">
      <c r="A29" s="13" t="s">
        <v>4</v>
      </c>
      <c r="B29" s="117">
        <v>538507</v>
      </c>
      <c r="C29" s="117">
        <v>1478.6876783120388</v>
      </c>
      <c r="D29" s="50">
        <v>55.283002612979715</v>
      </c>
      <c r="E29" s="50">
        <v>75.910004130225161</v>
      </c>
      <c r="F29" s="226">
        <v>18</v>
      </c>
    </row>
    <row r="30" spans="1:6">
      <c r="A30" s="13" t="s">
        <v>3</v>
      </c>
      <c r="B30" s="117">
        <v>825749</v>
      </c>
      <c r="C30" s="117">
        <v>1954.2805481695534</v>
      </c>
      <c r="D30" s="50">
        <v>73.063770149408199</v>
      </c>
      <c r="E30" s="50">
        <v>100.32506976220586</v>
      </c>
      <c r="F30" s="226">
        <v>10</v>
      </c>
    </row>
    <row r="31" spans="1:6">
      <c r="A31" s="225" t="s">
        <v>2</v>
      </c>
      <c r="B31" s="107">
        <v>2263208</v>
      </c>
      <c r="C31" s="107">
        <v>1723.2434506777365</v>
      </c>
      <c r="D31" s="44">
        <v>64.426094559309675</v>
      </c>
      <c r="E31" s="44">
        <v>88.464534720175095</v>
      </c>
      <c r="F31" s="222" t="s">
        <v>155</v>
      </c>
    </row>
    <row r="32" spans="1:6">
      <c r="A32" s="224" t="s">
        <v>1</v>
      </c>
      <c r="B32" s="107">
        <v>6723400</v>
      </c>
      <c r="C32" s="3">
        <v>1679.8112467203093</v>
      </c>
      <c r="D32" s="166">
        <v>62.802315122933507</v>
      </c>
      <c r="E32" s="166">
        <v>86.234896352215856</v>
      </c>
      <c r="F32" s="11"/>
    </row>
    <row r="33" spans="1:6">
      <c r="A33" s="223" t="s">
        <v>0</v>
      </c>
      <c r="B33" s="107">
        <v>26747662</v>
      </c>
      <c r="C33" s="107">
        <v>2674.7600680518435</v>
      </c>
      <c r="D33" s="44">
        <v>100</v>
      </c>
      <c r="E33" s="44">
        <v>137.31165194055956</v>
      </c>
      <c r="F33" s="222"/>
    </row>
  </sheetData>
  <mergeCells count="4">
    <mergeCell ref="C2:E2"/>
    <mergeCell ref="A2:A3"/>
    <mergeCell ref="B2:B3"/>
    <mergeCell ref="F2:F3"/>
  </mergeCells>
  <pageMargins left="0.74803149606299213" right="0.74803149606299213" top="0.62992125984251968" bottom="0.86614173228346458" header="0.51181102362204722" footer="0.62992125984251968"/>
  <pageSetup paperSize="9" orientation="portrait" cellComments="atEn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91A0CD-0525-44CE-93F7-756B5137BBA0}">
  <dimension ref="A1:H33"/>
  <sheetViews>
    <sheetView zoomScaleNormal="100" workbookViewId="0"/>
  </sheetViews>
  <sheetFormatPr defaultRowHeight="11.25"/>
  <cols>
    <col min="1" max="1" width="21.28515625" style="2" customWidth="1"/>
    <col min="2" max="4" width="9.140625" style="1"/>
    <col min="5" max="7" width="10.5703125" style="1" customWidth="1"/>
    <col min="8" max="8" width="9.85546875" style="1" customWidth="1"/>
    <col min="9" max="16384" width="9.140625" style="1"/>
  </cols>
  <sheetData>
    <row r="1" spans="1:8" ht="12" thickBot="1">
      <c r="A1" s="23" t="s">
        <v>38</v>
      </c>
      <c r="B1" s="22"/>
      <c r="C1" s="22"/>
      <c r="D1" s="22"/>
      <c r="E1" s="22"/>
      <c r="F1" s="22"/>
      <c r="G1" s="22"/>
      <c r="H1" s="22"/>
    </row>
    <row r="2" spans="1:8" ht="33.75">
      <c r="A2" s="923" t="s">
        <v>37</v>
      </c>
      <c r="B2" s="21" t="s">
        <v>36</v>
      </c>
      <c r="C2" s="21" t="s">
        <v>35</v>
      </c>
      <c r="D2" s="21" t="s">
        <v>34</v>
      </c>
      <c r="E2" s="21" t="s">
        <v>33</v>
      </c>
      <c r="F2" s="920" t="s">
        <v>32</v>
      </c>
      <c r="G2" s="921"/>
      <c r="H2" s="20" t="s">
        <v>31</v>
      </c>
    </row>
    <row r="3" spans="1:8">
      <c r="A3" s="924"/>
      <c r="B3" s="918">
        <v>2012</v>
      </c>
      <c r="C3" s="919"/>
      <c r="D3" s="919"/>
      <c r="E3" s="922"/>
      <c r="F3" s="19">
        <v>2001</v>
      </c>
      <c r="G3" s="918">
        <v>2012</v>
      </c>
      <c r="H3" s="919"/>
    </row>
    <row r="4" spans="1:8">
      <c r="A4" s="18" t="s">
        <v>30</v>
      </c>
      <c r="B4" s="17">
        <v>1</v>
      </c>
      <c r="C4" s="16" t="s">
        <v>29</v>
      </c>
      <c r="D4" s="16" t="s">
        <v>29</v>
      </c>
      <c r="E4" s="15">
        <v>525.09</v>
      </c>
      <c r="F4" s="16">
        <v>1759209</v>
      </c>
      <c r="G4" s="16">
        <v>1740041</v>
      </c>
      <c r="H4" s="16">
        <v>3313.7957302557656</v>
      </c>
    </row>
    <row r="5" spans="1:8">
      <c r="A5" s="14" t="s">
        <v>28</v>
      </c>
      <c r="B5" s="13">
        <v>1</v>
      </c>
      <c r="C5" s="13">
        <v>47</v>
      </c>
      <c r="D5" s="13">
        <v>139</v>
      </c>
      <c r="E5" s="15">
        <v>6391.05</v>
      </c>
      <c r="F5" s="11">
        <v>1071898</v>
      </c>
      <c r="G5" s="11">
        <v>1245048</v>
      </c>
      <c r="H5" s="11">
        <v>194.81118126129508</v>
      </c>
    </row>
    <row r="6" spans="1:8">
      <c r="A6" s="9" t="s">
        <v>27</v>
      </c>
      <c r="B6" s="5">
        <v>2</v>
      </c>
      <c r="C6" s="5">
        <v>47</v>
      </c>
      <c r="D6" s="5">
        <v>139</v>
      </c>
      <c r="E6" s="4">
        <v>6916.14</v>
      </c>
      <c r="F6" s="3">
        <v>2831107</v>
      </c>
      <c r="G6" s="3">
        <v>2985089</v>
      </c>
      <c r="H6" s="3">
        <v>431.61199744366075</v>
      </c>
    </row>
    <row r="7" spans="1:8">
      <c r="A7" s="14" t="s">
        <v>26</v>
      </c>
      <c r="B7" s="13">
        <v>2</v>
      </c>
      <c r="C7" s="13">
        <v>13</v>
      </c>
      <c r="D7" s="13">
        <v>93</v>
      </c>
      <c r="E7" s="12">
        <v>4358.45</v>
      </c>
      <c r="F7" s="11">
        <v>428115</v>
      </c>
      <c r="G7" s="11">
        <v>425581</v>
      </c>
      <c r="H7" s="11">
        <v>97.645034358544905</v>
      </c>
    </row>
    <row r="8" spans="1:8">
      <c r="A8" s="14" t="s">
        <v>25</v>
      </c>
      <c r="B8" s="13">
        <v>1</v>
      </c>
      <c r="C8" s="13">
        <v>10</v>
      </c>
      <c r="D8" s="13">
        <v>65</v>
      </c>
      <c r="E8" s="12">
        <v>2264.35</v>
      </c>
      <c r="F8" s="11">
        <v>316998</v>
      </c>
      <c r="G8" s="11">
        <v>310200</v>
      </c>
      <c r="H8" s="11">
        <v>136.99295603594851</v>
      </c>
    </row>
    <row r="9" spans="1:8">
      <c r="A9" s="14" t="s">
        <v>24</v>
      </c>
      <c r="B9" s="13">
        <v>1</v>
      </c>
      <c r="C9" s="13">
        <v>14</v>
      </c>
      <c r="D9" s="13">
        <v>202</v>
      </c>
      <c r="E9" s="12">
        <v>4492.8599999999997</v>
      </c>
      <c r="F9" s="11">
        <v>371608</v>
      </c>
      <c r="G9" s="11">
        <v>354565</v>
      </c>
      <c r="H9" s="11">
        <v>78.917437890341574</v>
      </c>
    </row>
    <row r="10" spans="1:8">
      <c r="A10" s="10" t="s">
        <v>23</v>
      </c>
      <c r="B10" s="5">
        <v>4</v>
      </c>
      <c r="C10" s="5">
        <v>37</v>
      </c>
      <c r="D10" s="5">
        <v>360</v>
      </c>
      <c r="E10" s="4">
        <v>11115.66</v>
      </c>
      <c r="F10" s="3">
        <v>1116721</v>
      </c>
      <c r="G10" s="3">
        <v>1090346</v>
      </c>
      <c r="H10" s="3">
        <v>98.090981552152556</v>
      </c>
    </row>
    <row r="11" spans="1:8">
      <c r="A11" s="14" t="s">
        <v>22</v>
      </c>
      <c r="B11" s="13">
        <v>2</v>
      </c>
      <c r="C11" s="13">
        <v>9</v>
      </c>
      <c r="D11" s="13">
        <v>172</v>
      </c>
      <c r="E11" s="12">
        <v>4208.01</v>
      </c>
      <c r="F11" s="11">
        <v>438218</v>
      </c>
      <c r="G11" s="11">
        <v>451827</v>
      </c>
      <c r="H11" s="11">
        <v>107.37308133773446</v>
      </c>
    </row>
    <row r="12" spans="1:8">
      <c r="A12" s="14" t="s">
        <v>21</v>
      </c>
      <c r="B12" s="13">
        <v>1</v>
      </c>
      <c r="C12" s="13">
        <v>11</v>
      </c>
      <c r="D12" s="13">
        <v>204</v>
      </c>
      <c r="E12" s="12">
        <v>3336.1</v>
      </c>
      <c r="F12" s="11">
        <v>269149</v>
      </c>
      <c r="G12" s="11">
        <v>256458</v>
      </c>
      <c r="H12" s="11">
        <v>76.873594916219545</v>
      </c>
    </row>
    <row r="13" spans="1:8">
      <c r="A13" s="14" t="s">
        <v>20</v>
      </c>
      <c r="B13" s="13">
        <v>2</v>
      </c>
      <c r="C13" s="13">
        <v>8</v>
      </c>
      <c r="D13" s="13">
        <v>248</v>
      </c>
      <c r="E13" s="12">
        <v>3783.88</v>
      </c>
      <c r="F13" s="11">
        <v>300496</v>
      </c>
      <c r="G13" s="11">
        <v>285154</v>
      </c>
      <c r="H13" s="11">
        <v>75.36021226888802</v>
      </c>
    </row>
    <row r="14" spans="1:8">
      <c r="A14" s="10" t="s">
        <v>19</v>
      </c>
      <c r="B14" s="5">
        <v>5</v>
      </c>
      <c r="C14" s="5">
        <v>28</v>
      </c>
      <c r="D14" s="5">
        <v>624</v>
      </c>
      <c r="E14" s="4">
        <v>11327.99</v>
      </c>
      <c r="F14" s="3">
        <v>1007863</v>
      </c>
      <c r="G14" s="3">
        <v>993439</v>
      </c>
      <c r="H14" s="3">
        <v>87.697729252938942</v>
      </c>
    </row>
    <row r="15" spans="1:8">
      <c r="A15" s="14" t="s">
        <v>18</v>
      </c>
      <c r="B15" s="13">
        <v>1</v>
      </c>
      <c r="C15" s="13">
        <v>13</v>
      </c>
      <c r="D15" s="13">
        <v>287</v>
      </c>
      <c r="E15" s="12">
        <v>4429.59</v>
      </c>
      <c r="F15" s="11">
        <v>408147</v>
      </c>
      <c r="G15" s="11">
        <v>388907</v>
      </c>
      <c r="H15" s="11">
        <v>87.797516248682157</v>
      </c>
    </row>
    <row r="16" spans="1:8">
      <c r="A16" s="14" t="s">
        <v>17</v>
      </c>
      <c r="B16" s="13">
        <v>1</v>
      </c>
      <c r="C16" s="13">
        <v>15</v>
      </c>
      <c r="D16" s="13">
        <v>229</v>
      </c>
      <c r="E16" s="12">
        <v>6035.86</v>
      </c>
      <c r="F16" s="11">
        <v>337930</v>
      </c>
      <c r="G16" s="11">
        <v>315850</v>
      </c>
      <c r="H16" s="11">
        <v>52.328914189527261</v>
      </c>
    </row>
    <row r="17" spans="1:8">
      <c r="A17" s="14" t="s">
        <v>16</v>
      </c>
      <c r="B17" s="13">
        <v>1</v>
      </c>
      <c r="C17" s="13">
        <v>10</v>
      </c>
      <c r="D17" s="13">
        <v>98</v>
      </c>
      <c r="E17" s="12">
        <v>3703.18</v>
      </c>
      <c r="F17" s="11">
        <v>251594</v>
      </c>
      <c r="G17" s="11">
        <v>229116</v>
      </c>
      <c r="H17" s="11">
        <v>61.870068427675676</v>
      </c>
    </row>
    <row r="18" spans="1:8">
      <c r="A18" s="10" t="s">
        <v>15</v>
      </c>
      <c r="B18" s="5">
        <v>3</v>
      </c>
      <c r="C18" s="5">
        <v>38</v>
      </c>
      <c r="D18" s="5">
        <v>614</v>
      </c>
      <c r="E18" s="4">
        <v>14168.63</v>
      </c>
      <c r="F18" s="3">
        <v>997671</v>
      </c>
      <c r="G18" s="3">
        <v>933873</v>
      </c>
      <c r="H18" s="3">
        <v>65.911312526334584</v>
      </c>
    </row>
    <row r="19" spans="1:8">
      <c r="A19" s="9" t="s">
        <v>14</v>
      </c>
      <c r="B19" s="8">
        <v>12</v>
      </c>
      <c r="C19" s="3">
        <v>103</v>
      </c>
      <c r="D19" s="3">
        <v>1598</v>
      </c>
      <c r="E19" s="4">
        <v>36612.28</v>
      </c>
      <c r="F19" s="3">
        <v>3122255</v>
      </c>
      <c r="G19" s="3">
        <v>3017658</v>
      </c>
      <c r="H19" s="3">
        <v>82.422017967741979</v>
      </c>
    </row>
    <row r="20" spans="1:8">
      <c r="A20" s="14" t="s">
        <v>13</v>
      </c>
      <c r="B20" s="13">
        <v>1</v>
      </c>
      <c r="C20" s="13">
        <v>27</v>
      </c>
      <c r="D20" s="13">
        <v>330</v>
      </c>
      <c r="E20" s="12">
        <v>7247.36</v>
      </c>
      <c r="F20" s="11">
        <v>753497</v>
      </c>
      <c r="G20" s="11">
        <v>678261</v>
      </c>
      <c r="H20" s="11">
        <v>93.587320072412581</v>
      </c>
    </row>
    <row r="21" spans="1:8">
      <c r="A21" s="14" t="s">
        <v>12</v>
      </c>
      <c r="B21" s="13">
        <v>1</v>
      </c>
      <c r="C21" s="13">
        <v>8</v>
      </c>
      <c r="D21" s="13">
        <v>112</v>
      </c>
      <c r="E21" s="12">
        <v>3637.19</v>
      </c>
      <c r="F21" s="11">
        <v>327733</v>
      </c>
      <c r="G21" s="11">
        <v>305336</v>
      </c>
      <c r="H21" s="11">
        <v>83.948322743656504</v>
      </c>
    </row>
    <row r="22" spans="1:8">
      <c r="A22" s="14" t="s">
        <v>11</v>
      </c>
      <c r="B22" s="13">
        <v>1</v>
      </c>
      <c r="C22" s="13">
        <v>5</v>
      </c>
      <c r="D22" s="13">
        <v>125</v>
      </c>
      <c r="E22" s="12">
        <v>2545.4699999999998</v>
      </c>
      <c r="F22" s="11">
        <v>221605</v>
      </c>
      <c r="G22" s="11">
        <v>198933</v>
      </c>
      <c r="H22" s="11">
        <v>78.151775507077289</v>
      </c>
    </row>
    <row r="23" spans="1:8">
      <c r="A23" s="10" t="s">
        <v>10</v>
      </c>
      <c r="B23" s="5">
        <v>3</v>
      </c>
      <c r="C23" s="5">
        <v>40</v>
      </c>
      <c r="D23" s="5">
        <v>567</v>
      </c>
      <c r="E23" s="4">
        <v>13430.02</v>
      </c>
      <c r="F23" s="3">
        <v>1302835</v>
      </c>
      <c r="G23" s="3">
        <v>1182530</v>
      </c>
      <c r="H23" s="3">
        <v>88.051246386825937</v>
      </c>
    </row>
    <row r="24" spans="1:8">
      <c r="A24" s="14" t="s">
        <v>9</v>
      </c>
      <c r="B24" s="13">
        <v>1</v>
      </c>
      <c r="C24" s="13">
        <v>20</v>
      </c>
      <c r="D24" s="13">
        <v>61</v>
      </c>
      <c r="E24" s="12">
        <v>6210.51</v>
      </c>
      <c r="F24" s="11">
        <v>553264</v>
      </c>
      <c r="G24" s="11">
        <v>538037</v>
      </c>
      <c r="H24" s="11">
        <v>86.633303867154225</v>
      </c>
    </row>
    <row r="25" spans="1:8">
      <c r="A25" s="14" t="s">
        <v>8</v>
      </c>
      <c r="B25" s="13">
        <v>1</v>
      </c>
      <c r="C25" s="13">
        <v>19</v>
      </c>
      <c r="D25" s="13">
        <v>58</v>
      </c>
      <c r="E25" s="12">
        <v>5581.6</v>
      </c>
      <c r="F25" s="11">
        <v>420461</v>
      </c>
      <c r="G25" s="11">
        <v>383128</v>
      </c>
      <c r="H25" s="11">
        <v>68.641249820839903</v>
      </c>
    </row>
    <row r="26" spans="1:8">
      <c r="A26" s="14" t="s">
        <v>7</v>
      </c>
      <c r="B26" s="13">
        <v>1</v>
      </c>
      <c r="C26" s="13">
        <v>26</v>
      </c>
      <c r="D26" s="13">
        <v>202</v>
      </c>
      <c r="E26" s="12">
        <v>5935.85</v>
      </c>
      <c r="F26" s="11">
        <v>589989</v>
      </c>
      <c r="G26" s="11">
        <v>551871</v>
      </c>
      <c r="H26" s="11">
        <v>92.972531313965135</v>
      </c>
    </row>
    <row r="27" spans="1:8">
      <c r="A27" s="10" t="s">
        <v>6</v>
      </c>
      <c r="B27" s="5">
        <v>3</v>
      </c>
      <c r="C27" s="5">
        <v>65</v>
      </c>
      <c r="D27" s="5">
        <v>321</v>
      </c>
      <c r="E27" s="4">
        <v>17727.96</v>
      </c>
      <c r="F27" s="3">
        <v>1563714</v>
      </c>
      <c r="G27" s="3">
        <v>1473036</v>
      </c>
      <c r="H27" s="3">
        <v>83.091117082845415</v>
      </c>
    </row>
    <row r="28" spans="1:8">
      <c r="A28" s="14" t="s">
        <v>5</v>
      </c>
      <c r="B28" s="13">
        <v>1</v>
      </c>
      <c r="C28" s="13">
        <v>21</v>
      </c>
      <c r="D28" s="13">
        <v>97</v>
      </c>
      <c r="E28" s="12">
        <v>8444.83</v>
      </c>
      <c r="F28" s="11">
        <v>547954</v>
      </c>
      <c r="G28" s="11">
        <v>522312</v>
      </c>
      <c r="H28" s="11">
        <v>61.849912905292349</v>
      </c>
    </row>
    <row r="29" spans="1:8">
      <c r="A29" s="14" t="s">
        <v>4</v>
      </c>
      <c r="B29" s="13">
        <v>1</v>
      </c>
      <c r="C29" s="13">
        <v>20</v>
      </c>
      <c r="D29" s="13">
        <v>54</v>
      </c>
      <c r="E29" s="12">
        <v>5629.72</v>
      </c>
      <c r="F29" s="11">
        <v>401919</v>
      </c>
      <c r="G29" s="11">
        <v>357740</v>
      </c>
      <c r="H29" s="11">
        <v>63.544900989747269</v>
      </c>
    </row>
    <row r="30" spans="1:8">
      <c r="A30" s="14" t="s">
        <v>3</v>
      </c>
      <c r="B30" s="13">
        <v>2</v>
      </c>
      <c r="C30" s="13">
        <v>8</v>
      </c>
      <c r="D30" s="13">
        <v>50</v>
      </c>
      <c r="E30" s="12">
        <v>4262.71</v>
      </c>
      <c r="F30" s="11">
        <v>430514</v>
      </c>
      <c r="G30" s="11">
        <v>419366</v>
      </c>
      <c r="H30" s="11">
        <v>98.380138456521792</v>
      </c>
    </row>
    <row r="31" spans="1:8">
      <c r="A31" s="10" t="s">
        <v>2</v>
      </c>
      <c r="B31" s="5">
        <v>4</v>
      </c>
      <c r="C31" s="5">
        <v>49</v>
      </c>
      <c r="D31" s="5">
        <v>201</v>
      </c>
      <c r="E31" s="4">
        <v>18337.259999999998</v>
      </c>
      <c r="F31" s="3">
        <v>1380387</v>
      </c>
      <c r="G31" s="3">
        <v>1299418</v>
      </c>
      <c r="H31" s="3">
        <v>70.862168066548662</v>
      </c>
    </row>
    <row r="32" spans="1:8">
      <c r="A32" s="9" t="s">
        <v>1</v>
      </c>
      <c r="B32" s="8">
        <v>10</v>
      </c>
      <c r="C32" s="3">
        <v>154</v>
      </c>
      <c r="D32" s="3">
        <v>1089</v>
      </c>
      <c r="E32" s="4">
        <v>49495.24</v>
      </c>
      <c r="F32" s="3">
        <v>4246936</v>
      </c>
      <c r="G32" s="3">
        <v>3954984</v>
      </c>
      <c r="H32" s="3">
        <v>79.90635059048104</v>
      </c>
    </row>
    <row r="33" spans="1:8">
      <c r="A33" s="7" t="s">
        <v>0</v>
      </c>
      <c r="B33" s="6">
        <v>24</v>
      </c>
      <c r="C33" s="5">
        <v>304</v>
      </c>
      <c r="D33" s="3">
        <v>2826</v>
      </c>
      <c r="E33" s="4">
        <v>93023.66</v>
      </c>
      <c r="F33" s="3">
        <v>10200298</v>
      </c>
      <c r="G33" s="3">
        <v>9957731</v>
      </c>
      <c r="H33" s="3">
        <v>107.04514313885308</v>
      </c>
    </row>
  </sheetData>
  <mergeCells count="4">
    <mergeCell ref="G3:H3"/>
    <mergeCell ref="F2:G2"/>
    <mergeCell ref="B3:E3"/>
    <mergeCell ref="A2:A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7411C3-2C0F-46AA-8448-5FD3BD7E8F8A}">
  <dimension ref="A1:H33"/>
  <sheetViews>
    <sheetView workbookViewId="0"/>
  </sheetViews>
  <sheetFormatPr defaultRowHeight="11.25"/>
  <cols>
    <col min="1" max="1" width="21.5703125" style="233" customWidth="1"/>
    <col min="2" max="4" width="9.28515625" style="233" customWidth="1"/>
    <col min="5" max="5" width="10.28515625" style="233" customWidth="1"/>
    <col min="6" max="8" width="9.28515625" style="233" customWidth="1"/>
    <col min="9" max="16384" width="9.140625" style="233"/>
  </cols>
  <sheetData>
    <row r="1" spans="1:8" s="242" customFormat="1" ht="12" thickBot="1">
      <c r="A1" s="244" t="s">
        <v>178</v>
      </c>
      <c r="B1" s="243"/>
      <c r="C1" s="243"/>
      <c r="D1" s="243"/>
      <c r="E1" s="243"/>
      <c r="F1" s="243"/>
      <c r="G1" s="243"/>
      <c r="H1" s="243"/>
    </row>
    <row r="2" spans="1:8" s="237" customFormat="1" ht="69.75" customHeight="1">
      <c r="A2" s="241" t="s">
        <v>37</v>
      </c>
      <c r="B2" s="240" t="s">
        <v>177</v>
      </c>
      <c r="C2" s="240" t="s">
        <v>176</v>
      </c>
      <c r="D2" s="240" t="s">
        <v>175</v>
      </c>
      <c r="E2" s="239" t="s">
        <v>174</v>
      </c>
      <c r="F2" s="240" t="s">
        <v>173</v>
      </c>
      <c r="G2" s="239" t="s">
        <v>172</v>
      </c>
      <c r="H2" s="238" t="s">
        <v>0</v>
      </c>
    </row>
    <row r="3" spans="1:8">
      <c r="A3" s="51" t="s">
        <v>44</v>
      </c>
      <c r="B3" s="235">
        <v>239303</v>
      </c>
      <c r="C3" s="235">
        <v>143459</v>
      </c>
      <c r="D3" s="235">
        <v>382762</v>
      </c>
      <c r="E3" s="235">
        <v>1551</v>
      </c>
      <c r="F3" s="235">
        <v>35406</v>
      </c>
      <c r="G3" s="235">
        <v>456</v>
      </c>
      <c r="H3" s="235">
        <v>420175</v>
      </c>
    </row>
    <row r="4" spans="1:8">
      <c r="A4" s="51" t="s">
        <v>28</v>
      </c>
      <c r="B4" s="235">
        <v>87587</v>
      </c>
      <c r="C4" s="235">
        <v>92816</v>
      </c>
      <c r="D4" s="235">
        <v>180403</v>
      </c>
      <c r="E4" s="235">
        <v>1495</v>
      </c>
      <c r="F4" s="235">
        <v>9780</v>
      </c>
      <c r="G4" s="235">
        <v>186</v>
      </c>
      <c r="H4" s="235">
        <v>191864</v>
      </c>
    </row>
    <row r="5" spans="1:8">
      <c r="A5" s="46" t="s">
        <v>27</v>
      </c>
      <c r="B5" s="234">
        <v>326890</v>
      </c>
      <c r="C5" s="234">
        <v>236275</v>
      </c>
      <c r="D5" s="234">
        <v>563165</v>
      </c>
      <c r="E5" s="234">
        <v>3046</v>
      </c>
      <c r="F5" s="234">
        <v>45186</v>
      </c>
      <c r="G5" s="234">
        <v>642</v>
      </c>
      <c r="H5" s="234">
        <v>612039</v>
      </c>
    </row>
    <row r="6" spans="1:8">
      <c r="A6" s="51" t="s">
        <v>26</v>
      </c>
      <c r="B6" s="235">
        <v>19429</v>
      </c>
      <c r="C6" s="235">
        <v>37321</v>
      </c>
      <c r="D6" s="235">
        <v>56750</v>
      </c>
      <c r="E6" s="235">
        <v>580</v>
      </c>
      <c r="F6" s="235">
        <v>3915</v>
      </c>
      <c r="G6" s="235">
        <v>40</v>
      </c>
      <c r="H6" s="235">
        <v>61285</v>
      </c>
    </row>
    <row r="7" spans="1:8">
      <c r="A7" s="51" t="s">
        <v>25</v>
      </c>
      <c r="B7" s="235">
        <v>15268</v>
      </c>
      <c r="C7" s="235">
        <v>24349</v>
      </c>
      <c r="D7" s="235">
        <v>39617</v>
      </c>
      <c r="E7" s="235">
        <v>459</v>
      </c>
      <c r="F7" s="235">
        <v>3528</v>
      </c>
      <c r="G7" s="235">
        <v>18</v>
      </c>
      <c r="H7" s="235">
        <v>43622</v>
      </c>
    </row>
    <row r="8" spans="1:8">
      <c r="A8" s="51" t="s">
        <v>24</v>
      </c>
      <c r="B8" s="235">
        <v>13676</v>
      </c>
      <c r="C8" s="235">
        <v>37652</v>
      </c>
      <c r="D8" s="235">
        <v>51328</v>
      </c>
      <c r="E8" s="235">
        <v>759</v>
      </c>
      <c r="F8" s="235">
        <v>4762</v>
      </c>
      <c r="G8" s="235">
        <v>22</v>
      </c>
      <c r="H8" s="235">
        <v>56871</v>
      </c>
    </row>
    <row r="9" spans="1:8">
      <c r="A9" s="49" t="s">
        <v>23</v>
      </c>
      <c r="B9" s="234">
        <v>48373</v>
      </c>
      <c r="C9" s="234">
        <v>99322</v>
      </c>
      <c r="D9" s="234">
        <v>147695</v>
      </c>
      <c r="E9" s="234">
        <v>1798</v>
      </c>
      <c r="F9" s="234">
        <v>12205</v>
      </c>
      <c r="G9" s="234">
        <v>80</v>
      </c>
      <c r="H9" s="234">
        <v>161778</v>
      </c>
    </row>
    <row r="10" spans="1:8">
      <c r="A10" s="51" t="s">
        <v>22</v>
      </c>
      <c r="B10" s="235">
        <v>20744</v>
      </c>
      <c r="C10" s="235">
        <v>48390</v>
      </c>
      <c r="D10" s="235">
        <v>69134</v>
      </c>
      <c r="E10" s="235">
        <v>681</v>
      </c>
      <c r="F10" s="235">
        <v>5582</v>
      </c>
      <c r="G10" s="235">
        <v>36</v>
      </c>
      <c r="H10" s="235">
        <v>75433</v>
      </c>
    </row>
    <row r="11" spans="1:8">
      <c r="A11" s="51" t="s">
        <v>21</v>
      </c>
      <c r="B11" s="235">
        <v>9761</v>
      </c>
      <c r="C11" s="235">
        <v>28123</v>
      </c>
      <c r="D11" s="235">
        <v>37884</v>
      </c>
      <c r="E11" s="235">
        <v>635</v>
      </c>
      <c r="F11" s="235">
        <v>3172</v>
      </c>
      <c r="G11" s="235">
        <v>73</v>
      </c>
      <c r="H11" s="235">
        <v>41764</v>
      </c>
    </row>
    <row r="12" spans="1:8">
      <c r="A12" s="51" t="s">
        <v>20</v>
      </c>
      <c r="B12" s="235">
        <v>11753</v>
      </c>
      <c r="C12" s="235">
        <v>37167</v>
      </c>
      <c r="D12" s="235">
        <v>48920</v>
      </c>
      <c r="E12" s="235">
        <v>710</v>
      </c>
      <c r="F12" s="235">
        <v>3877</v>
      </c>
      <c r="G12" s="235">
        <v>26</v>
      </c>
      <c r="H12" s="235">
        <v>53533</v>
      </c>
    </row>
    <row r="13" spans="1:8">
      <c r="A13" s="49" t="s">
        <v>19</v>
      </c>
      <c r="B13" s="234">
        <v>42258</v>
      </c>
      <c r="C13" s="234">
        <v>113680</v>
      </c>
      <c r="D13" s="234">
        <v>155938</v>
      </c>
      <c r="E13" s="234">
        <v>2026</v>
      </c>
      <c r="F13" s="234">
        <v>12631</v>
      </c>
      <c r="G13" s="234">
        <v>135</v>
      </c>
      <c r="H13" s="234">
        <v>170730</v>
      </c>
    </row>
    <row r="14" spans="1:8">
      <c r="A14" s="51" t="s">
        <v>18</v>
      </c>
      <c r="B14" s="235">
        <v>18433</v>
      </c>
      <c r="C14" s="235">
        <v>38696</v>
      </c>
      <c r="D14" s="235">
        <v>57129</v>
      </c>
      <c r="E14" s="235">
        <v>984</v>
      </c>
      <c r="F14" s="235">
        <v>5277</v>
      </c>
      <c r="G14" s="235">
        <v>70</v>
      </c>
      <c r="H14" s="235">
        <v>63460</v>
      </c>
    </row>
    <row r="15" spans="1:8">
      <c r="A15" s="51" t="s">
        <v>17</v>
      </c>
      <c r="B15" s="235">
        <v>11367</v>
      </c>
      <c r="C15" s="235">
        <v>43333</v>
      </c>
      <c r="D15" s="235">
        <v>54700</v>
      </c>
      <c r="E15" s="235">
        <v>717</v>
      </c>
      <c r="F15" s="235">
        <v>4039</v>
      </c>
      <c r="G15" s="235">
        <v>47</v>
      </c>
      <c r="H15" s="235">
        <v>59503</v>
      </c>
    </row>
    <row r="16" spans="1:8">
      <c r="A16" s="51" t="s">
        <v>16</v>
      </c>
      <c r="B16" s="235">
        <v>7893</v>
      </c>
      <c r="C16" s="235">
        <v>26364</v>
      </c>
      <c r="D16" s="235">
        <v>34257</v>
      </c>
      <c r="E16" s="235">
        <v>434</v>
      </c>
      <c r="F16" s="235">
        <v>2801</v>
      </c>
      <c r="G16" s="235">
        <v>32</v>
      </c>
      <c r="H16" s="235">
        <v>37524</v>
      </c>
    </row>
    <row r="17" spans="1:8">
      <c r="A17" s="49" t="s">
        <v>15</v>
      </c>
      <c r="B17" s="234">
        <v>37693</v>
      </c>
      <c r="C17" s="234">
        <v>108393</v>
      </c>
      <c r="D17" s="234">
        <v>146086</v>
      </c>
      <c r="E17" s="234">
        <v>2135</v>
      </c>
      <c r="F17" s="234">
        <v>12117</v>
      </c>
      <c r="G17" s="234">
        <v>149</v>
      </c>
      <c r="H17" s="234">
        <v>160487</v>
      </c>
    </row>
    <row r="18" spans="1:8">
      <c r="A18" s="46" t="s">
        <v>14</v>
      </c>
      <c r="B18" s="234">
        <f t="shared" ref="B18:H18" si="0">SUM(B17,B13,B9)</f>
        <v>128324</v>
      </c>
      <c r="C18" s="234">
        <f t="shared" si="0"/>
        <v>321395</v>
      </c>
      <c r="D18" s="234">
        <f t="shared" si="0"/>
        <v>449719</v>
      </c>
      <c r="E18" s="234">
        <f t="shared" si="0"/>
        <v>5959</v>
      </c>
      <c r="F18" s="234">
        <f t="shared" si="0"/>
        <v>36953</v>
      </c>
      <c r="G18" s="234">
        <f t="shared" si="0"/>
        <v>364</v>
      </c>
      <c r="H18" s="234">
        <f t="shared" si="0"/>
        <v>492995</v>
      </c>
    </row>
    <row r="19" spans="1:8">
      <c r="A19" s="51" t="s">
        <v>13</v>
      </c>
      <c r="B19" s="235">
        <v>23017</v>
      </c>
      <c r="C19" s="235">
        <v>51668</v>
      </c>
      <c r="D19" s="235">
        <v>74685</v>
      </c>
      <c r="E19" s="235">
        <v>1353</v>
      </c>
      <c r="F19" s="235">
        <v>7113</v>
      </c>
      <c r="G19" s="235">
        <v>66</v>
      </c>
      <c r="H19" s="235">
        <v>83217</v>
      </c>
    </row>
    <row r="20" spans="1:8">
      <c r="A20" s="51" t="s">
        <v>12</v>
      </c>
      <c r="B20" s="235">
        <v>11230</v>
      </c>
      <c r="C20" s="235">
        <v>35759</v>
      </c>
      <c r="D20" s="235">
        <v>46989</v>
      </c>
      <c r="E20" s="235">
        <v>580</v>
      </c>
      <c r="F20" s="235">
        <v>3465</v>
      </c>
      <c r="G20" s="235">
        <v>33</v>
      </c>
      <c r="H20" s="235">
        <v>51067</v>
      </c>
    </row>
    <row r="21" spans="1:8">
      <c r="A21" s="51" t="s">
        <v>11</v>
      </c>
      <c r="B21" s="235">
        <v>5344</v>
      </c>
      <c r="C21" s="235">
        <v>17655</v>
      </c>
      <c r="D21" s="235">
        <v>22999</v>
      </c>
      <c r="E21" s="235">
        <v>549</v>
      </c>
      <c r="F21" s="235">
        <v>2204</v>
      </c>
      <c r="G21" s="235">
        <v>32</v>
      </c>
      <c r="H21" s="235">
        <v>25784</v>
      </c>
    </row>
    <row r="22" spans="1:8">
      <c r="A22" s="49" t="s">
        <v>10</v>
      </c>
      <c r="B22" s="234">
        <v>39591</v>
      </c>
      <c r="C22" s="234">
        <v>105082</v>
      </c>
      <c r="D22" s="234">
        <v>144673</v>
      </c>
      <c r="E22" s="234">
        <v>2482</v>
      </c>
      <c r="F22" s="234">
        <v>12782</v>
      </c>
      <c r="G22" s="234">
        <v>131</v>
      </c>
      <c r="H22" s="234">
        <v>160068</v>
      </c>
    </row>
    <row r="23" spans="1:8">
      <c r="A23" s="51" t="s">
        <v>9</v>
      </c>
      <c r="B23" s="235">
        <v>21534</v>
      </c>
      <c r="C23" s="235">
        <v>69780</v>
      </c>
      <c r="D23" s="235">
        <v>91314</v>
      </c>
      <c r="E23" s="235">
        <v>625</v>
      </c>
      <c r="F23" s="235">
        <v>5372</v>
      </c>
      <c r="G23" s="235">
        <v>109</v>
      </c>
      <c r="H23" s="235">
        <v>97420</v>
      </c>
    </row>
    <row r="24" spans="1:8">
      <c r="A24" s="51" t="s">
        <v>8</v>
      </c>
      <c r="B24" s="235">
        <v>11427</v>
      </c>
      <c r="C24" s="235">
        <v>39084</v>
      </c>
      <c r="D24" s="235">
        <v>50511</v>
      </c>
      <c r="E24" s="235">
        <v>511</v>
      </c>
      <c r="F24" s="235">
        <v>3105</v>
      </c>
      <c r="G24" s="235">
        <v>49</v>
      </c>
      <c r="H24" s="235">
        <v>54176</v>
      </c>
    </row>
    <row r="25" spans="1:8">
      <c r="A25" s="51" t="s">
        <v>7</v>
      </c>
      <c r="B25" s="235">
        <v>16927</v>
      </c>
      <c r="C25" s="235">
        <v>93769</v>
      </c>
      <c r="D25" s="235">
        <v>110696</v>
      </c>
      <c r="E25" s="235">
        <v>1055</v>
      </c>
      <c r="F25" s="235">
        <v>4355</v>
      </c>
      <c r="G25" s="235">
        <v>90</v>
      </c>
      <c r="H25" s="235">
        <v>116196</v>
      </c>
    </row>
    <row r="26" spans="1:8">
      <c r="A26" s="49" t="s">
        <v>6</v>
      </c>
      <c r="B26" s="234">
        <v>49888</v>
      </c>
      <c r="C26" s="234">
        <v>202633</v>
      </c>
      <c r="D26" s="234">
        <v>252521</v>
      </c>
      <c r="E26" s="234">
        <v>2191</v>
      </c>
      <c r="F26" s="234">
        <v>12832</v>
      </c>
      <c r="G26" s="234">
        <v>248</v>
      </c>
      <c r="H26" s="234">
        <v>267792</v>
      </c>
    </row>
    <row r="27" spans="1:8">
      <c r="A27" s="51" t="s">
        <v>5</v>
      </c>
      <c r="B27" s="235">
        <v>22669</v>
      </c>
      <c r="C27" s="235">
        <v>73489</v>
      </c>
      <c r="D27" s="235">
        <v>96158</v>
      </c>
      <c r="E27" s="235">
        <v>637</v>
      </c>
      <c r="F27" s="235">
        <v>4721</v>
      </c>
      <c r="G27" s="235">
        <v>93</v>
      </c>
      <c r="H27" s="235">
        <v>101609</v>
      </c>
    </row>
    <row r="28" spans="1:8">
      <c r="A28" s="51" t="s">
        <v>4</v>
      </c>
      <c r="B28" s="235">
        <v>9578</v>
      </c>
      <c r="C28" s="235">
        <v>55749</v>
      </c>
      <c r="D28" s="235">
        <v>65327</v>
      </c>
      <c r="E28" s="235">
        <v>489</v>
      </c>
      <c r="F28" s="235">
        <v>3271</v>
      </c>
      <c r="G28" s="235">
        <v>102</v>
      </c>
      <c r="H28" s="235">
        <v>69189</v>
      </c>
    </row>
    <row r="29" spans="1:8">
      <c r="A29" s="51" t="s">
        <v>3</v>
      </c>
      <c r="B29" s="235">
        <v>16811</v>
      </c>
      <c r="C29" s="235">
        <v>58960</v>
      </c>
      <c r="D29" s="235">
        <v>75771</v>
      </c>
      <c r="E29" s="235">
        <v>430</v>
      </c>
      <c r="F29" s="235">
        <v>5126</v>
      </c>
      <c r="G29" s="235">
        <v>279</v>
      </c>
      <c r="H29" s="235">
        <v>81606</v>
      </c>
    </row>
    <row r="30" spans="1:8">
      <c r="A30" s="49" t="s">
        <v>2</v>
      </c>
      <c r="B30" s="234">
        <v>49058</v>
      </c>
      <c r="C30" s="234">
        <v>188198</v>
      </c>
      <c r="D30" s="234">
        <v>237256</v>
      </c>
      <c r="E30" s="234">
        <v>1556</v>
      </c>
      <c r="F30" s="234">
        <v>13118</v>
      </c>
      <c r="G30" s="234">
        <v>474</v>
      </c>
      <c r="H30" s="234">
        <v>252404</v>
      </c>
    </row>
    <row r="31" spans="1:8">
      <c r="A31" s="46" t="s">
        <v>1</v>
      </c>
      <c r="B31" s="234">
        <f t="shared" ref="B31:H31" si="1">SUM(B30,B26,B22)</f>
        <v>138537</v>
      </c>
      <c r="C31" s="234">
        <f t="shared" si="1"/>
        <v>495913</v>
      </c>
      <c r="D31" s="234">
        <f t="shared" si="1"/>
        <v>634450</v>
      </c>
      <c r="E31" s="234">
        <f t="shared" si="1"/>
        <v>6229</v>
      </c>
      <c r="F31" s="234">
        <f t="shared" si="1"/>
        <v>38732</v>
      </c>
      <c r="G31" s="234">
        <f t="shared" si="1"/>
        <v>853</v>
      </c>
      <c r="H31" s="234">
        <f t="shared" si="1"/>
        <v>680264</v>
      </c>
    </row>
    <row r="32" spans="1:8" ht="22.5">
      <c r="A32" s="236" t="s">
        <v>171</v>
      </c>
      <c r="B32" s="235">
        <v>346</v>
      </c>
      <c r="C32" s="235">
        <v>3827</v>
      </c>
      <c r="D32" s="235">
        <v>4173</v>
      </c>
      <c r="E32" s="235" t="s">
        <v>29</v>
      </c>
      <c r="F32" s="235">
        <v>32</v>
      </c>
      <c r="G32" s="235">
        <v>6</v>
      </c>
      <c r="H32" s="235">
        <v>4211</v>
      </c>
    </row>
    <row r="33" spans="1:8">
      <c r="A33" s="45" t="s">
        <v>0</v>
      </c>
      <c r="B33" s="234">
        <v>594097</v>
      </c>
      <c r="C33" s="234">
        <v>1057410</v>
      </c>
      <c r="D33" s="234">
        <v>1651507</v>
      </c>
      <c r="E33" s="234">
        <v>15234</v>
      </c>
      <c r="F33" s="234">
        <v>120903</v>
      </c>
      <c r="G33" s="234">
        <v>1865</v>
      </c>
      <c r="H33" s="234">
        <v>1789509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B69996-F1B1-4231-91FC-D904974C36EC}">
  <dimension ref="A1:E32"/>
  <sheetViews>
    <sheetView workbookViewId="0"/>
  </sheetViews>
  <sheetFormatPr defaultRowHeight="11.25"/>
  <cols>
    <col min="1" max="1" width="21.42578125" style="245" customWidth="1"/>
    <col min="2" max="5" width="14.28515625" style="245" customWidth="1"/>
    <col min="6" max="16384" width="9.140625" style="245"/>
  </cols>
  <sheetData>
    <row r="1" spans="1:5" ht="12" thickBot="1">
      <c r="A1" s="253" t="s">
        <v>181</v>
      </c>
      <c r="B1" s="252"/>
      <c r="C1" s="252"/>
      <c r="D1" s="252"/>
      <c r="E1" s="252"/>
    </row>
    <row r="2" spans="1:5" ht="33.75">
      <c r="A2" s="251" t="s">
        <v>37</v>
      </c>
      <c r="B2" s="250" t="s">
        <v>180</v>
      </c>
      <c r="C2" s="250" t="s">
        <v>179</v>
      </c>
      <c r="D2" s="250" t="s">
        <v>176</v>
      </c>
      <c r="E2" s="249" t="s">
        <v>175</v>
      </c>
    </row>
    <row r="3" spans="1:5">
      <c r="A3" s="51" t="s">
        <v>44</v>
      </c>
      <c r="B3" s="248">
        <v>96552</v>
      </c>
      <c r="C3" s="248">
        <v>45703</v>
      </c>
      <c r="D3" s="248">
        <v>47627</v>
      </c>
      <c r="E3" s="248">
        <v>189882</v>
      </c>
    </row>
    <row r="4" spans="1:5">
      <c r="A4" s="51" t="s">
        <v>28</v>
      </c>
      <c r="B4" s="248">
        <v>35495</v>
      </c>
      <c r="C4" s="248">
        <v>20575</v>
      </c>
      <c r="D4" s="248">
        <v>33478</v>
      </c>
      <c r="E4" s="248">
        <v>89548</v>
      </c>
    </row>
    <row r="5" spans="1:5" s="247" customFormat="1">
      <c r="A5" s="46" t="s">
        <v>27</v>
      </c>
      <c r="B5" s="246">
        <v>132047</v>
      </c>
      <c r="C5" s="246">
        <v>66278</v>
      </c>
      <c r="D5" s="246">
        <v>81105</v>
      </c>
      <c r="E5" s="246">
        <v>279430</v>
      </c>
    </row>
    <row r="6" spans="1:5">
      <c r="A6" s="51" t="s">
        <v>26</v>
      </c>
      <c r="B6" s="248">
        <v>8204</v>
      </c>
      <c r="C6" s="248">
        <v>4922</v>
      </c>
      <c r="D6" s="248">
        <v>13046</v>
      </c>
      <c r="E6" s="248">
        <v>26172</v>
      </c>
    </row>
    <row r="7" spans="1:5">
      <c r="A7" s="51" t="s">
        <v>25</v>
      </c>
      <c r="B7" s="248">
        <v>6805</v>
      </c>
      <c r="C7" s="248">
        <v>3396</v>
      </c>
      <c r="D7" s="248">
        <v>9859</v>
      </c>
      <c r="E7" s="248">
        <v>20060</v>
      </c>
    </row>
    <row r="8" spans="1:5">
      <c r="A8" s="51" t="s">
        <v>24</v>
      </c>
      <c r="B8" s="248">
        <v>6413</v>
      </c>
      <c r="C8" s="248">
        <v>3350</v>
      </c>
      <c r="D8" s="248">
        <v>14158</v>
      </c>
      <c r="E8" s="248">
        <v>23921</v>
      </c>
    </row>
    <row r="9" spans="1:5" s="247" customFormat="1">
      <c r="A9" s="49" t="s">
        <v>23</v>
      </c>
      <c r="B9" s="246">
        <v>21422</v>
      </c>
      <c r="C9" s="246">
        <v>11668</v>
      </c>
      <c r="D9" s="246">
        <v>37063</v>
      </c>
      <c r="E9" s="246">
        <v>70153</v>
      </c>
    </row>
    <row r="10" spans="1:5">
      <c r="A10" s="51" t="s">
        <v>22</v>
      </c>
      <c r="B10" s="248">
        <v>9683</v>
      </c>
      <c r="C10" s="248">
        <v>5121</v>
      </c>
      <c r="D10" s="248">
        <v>17739</v>
      </c>
      <c r="E10" s="248">
        <v>32543</v>
      </c>
    </row>
    <row r="11" spans="1:5">
      <c r="A11" s="51" t="s">
        <v>21</v>
      </c>
      <c r="B11" s="248">
        <v>4739</v>
      </c>
      <c r="C11" s="248">
        <v>2252</v>
      </c>
      <c r="D11" s="248">
        <v>9869</v>
      </c>
      <c r="E11" s="248">
        <v>16860</v>
      </c>
    </row>
    <row r="12" spans="1:5">
      <c r="A12" s="51" t="s">
        <v>20</v>
      </c>
      <c r="B12" s="248">
        <v>5225</v>
      </c>
      <c r="C12" s="248">
        <v>3393</v>
      </c>
      <c r="D12" s="248">
        <v>11013</v>
      </c>
      <c r="E12" s="248">
        <v>19631</v>
      </c>
    </row>
    <row r="13" spans="1:5" s="247" customFormat="1">
      <c r="A13" s="49" t="s">
        <v>19</v>
      </c>
      <c r="B13" s="246">
        <v>19647</v>
      </c>
      <c r="C13" s="246">
        <v>10766</v>
      </c>
      <c r="D13" s="246">
        <v>38621</v>
      </c>
      <c r="E13" s="246">
        <v>69034</v>
      </c>
    </row>
    <row r="14" spans="1:5">
      <c r="A14" s="51" t="s">
        <v>18</v>
      </c>
      <c r="B14" s="248">
        <v>8337</v>
      </c>
      <c r="C14" s="248">
        <v>5138</v>
      </c>
      <c r="D14" s="248">
        <v>12680</v>
      </c>
      <c r="E14" s="248">
        <v>26155</v>
      </c>
    </row>
    <row r="15" spans="1:5">
      <c r="A15" s="51" t="s">
        <v>17</v>
      </c>
      <c r="B15" s="248">
        <v>5190</v>
      </c>
      <c r="C15" s="248">
        <v>2817</v>
      </c>
      <c r="D15" s="248">
        <v>11184</v>
      </c>
      <c r="E15" s="248">
        <v>19191</v>
      </c>
    </row>
    <row r="16" spans="1:5">
      <c r="A16" s="51" t="s">
        <v>16</v>
      </c>
      <c r="B16" s="248">
        <v>3546</v>
      </c>
      <c r="C16" s="248">
        <v>2301</v>
      </c>
      <c r="D16" s="248">
        <v>8159</v>
      </c>
      <c r="E16" s="248">
        <v>14006</v>
      </c>
    </row>
    <row r="17" spans="1:5" s="247" customFormat="1">
      <c r="A17" s="49" t="s">
        <v>15</v>
      </c>
      <c r="B17" s="246">
        <v>17073</v>
      </c>
      <c r="C17" s="246">
        <v>10256</v>
      </c>
      <c r="D17" s="246">
        <v>32023</v>
      </c>
      <c r="E17" s="246">
        <v>59352</v>
      </c>
    </row>
    <row r="18" spans="1:5">
      <c r="A18" s="46" t="s">
        <v>14</v>
      </c>
      <c r="B18" s="246">
        <f>SUM(B17,B13,B9)</f>
        <v>58142</v>
      </c>
      <c r="C18" s="246">
        <f>SUM(C17,C13,C9)</f>
        <v>32690</v>
      </c>
      <c r="D18" s="246">
        <f>SUM(D17,D13,D9)</f>
        <v>107707</v>
      </c>
      <c r="E18" s="246">
        <f>SUM(E17,E13,E9)</f>
        <v>198539</v>
      </c>
    </row>
    <row r="19" spans="1:5">
      <c r="A19" s="51" t="s">
        <v>13</v>
      </c>
      <c r="B19" s="248">
        <v>9304</v>
      </c>
      <c r="C19" s="248">
        <v>5922</v>
      </c>
      <c r="D19" s="248">
        <v>16864</v>
      </c>
      <c r="E19" s="248">
        <v>32090</v>
      </c>
    </row>
    <row r="20" spans="1:5">
      <c r="A20" s="51" t="s">
        <v>12</v>
      </c>
      <c r="B20" s="248">
        <v>5007</v>
      </c>
      <c r="C20" s="248">
        <v>2508</v>
      </c>
      <c r="D20" s="248">
        <v>10304</v>
      </c>
      <c r="E20" s="248">
        <v>17819</v>
      </c>
    </row>
    <row r="21" spans="1:5">
      <c r="A21" s="51" t="s">
        <v>11</v>
      </c>
      <c r="B21" s="248">
        <v>2149</v>
      </c>
      <c r="C21" s="248">
        <v>1319</v>
      </c>
      <c r="D21" s="248">
        <v>5903</v>
      </c>
      <c r="E21" s="248">
        <v>9371</v>
      </c>
    </row>
    <row r="22" spans="1:5" s="247" customFormat="1">
      <c r="A22" s="49" t="s">
        <v>10</v>
      </c>
      <c r="B22" s="246">
        <v>16460</v>
      </c>
      <c r="C22" s="246">
        <v>9749</v>
      </c>
      <c r="D22" s="246">
        <v>33071</v>
      </c>
      <c r="E22" s="246">
        <v>59280</v>
      </c>
    </row>
    <row r="23" spans="1:5">
      <c r="A23" s="51" t="s">
        <v>9</v>
      </c>
      <c r="B23" s="248">
        <v>10159</v>
      </c>
      <c r="C23" s="248">
        <v>5835</v>
      </c>
      <c r="D23" s="248">
        <v>16932</v>
      </c>
      <c r="E23" s="248">
        <v>32926</v>
      </c>
    </row>
    <row r="24" spans="1:5">
      <c r="A24" s="51" t="s">
        <v>8</v>
      </c>
      <c r="B24" s="248">
        <v>4956</v>
      </c>
      <c r="C24" s="248">
        <v>3080</v>
      </c>
      <c r="D24" s="248">
        <v>11042</v>
      </c>
      <c r="E24" s="248">
        <v>19078</v>
      </c>
    </row>
    <row r="25" spans="1:5">
      <c r="A25" s="51" t="s">
        <v>7</v>
      </c>
      <c r="B25" s="248">
        <v>7090</v>
      </c>
      <c r="C25" s="248">
        <v>3754</v>
      </c>
      <c r="D25" s="248">
        <v>17219</v>
      </c>
      <c r="E25" s="248">
        <v>28063</v>
      </c>
    </row>
    <row r="26" spans="1:5" s="247" customFormat="1">
      <c r="A26" s="49" t="s">
        <v>6</v>
      </c>
      <c r="B26" s="246">
        <v>22205</v>
      </c>
      <c r="C26" s="246">
        <v>12669</v>
      </c>
      <c r="D26" s="246">
        <v>45193</v>
      </c>
      <c r="E26" s="246">
        <v>80067</v>
      </c>
    </row>
    <row r="27" spans="1:5">
      <c r="A27" s="51" t="s">
        <v>5</v>
      </c>
      <c r="B27" s="248">
        <v>9930</v>
      </c>
      <c r="C27" s="248">
        <v>5380</v>
      </c>
      <c r="D27" s="248">
        <v>17365</v>
      </c>
      <c r="E27" s="248">
        <v>32675</v>
      </c>
    </row>
    <row r="28" spans="1:5">
      <c r="A28" s="51" t="s">
        <v>4</v>
      </c>
      <c r="B28" s="248">
        <v>4234</v>
      </c>
      <c r="C28" s="248">
        <v>2620</v>
      </c>
      <c r="D28" s="248">
        <v>11805</v>
      </c>
      <c r="E28" s="248">
        <v>18659</v>
      </c>
    </row>
    <row r="29" spans="1:5">
      <c r="A29" s="51" t="s">
        <v>3</v>
      </c>
      <c r="B29" s="248">
        <v>7940</v>
      </c>
      <c r="C29" s="248">
        <v>4603</v>
      </c>
      <c r="D29" s="248">
        <v>15487</v>
      </c>
      <c r="E29" s="248">
        <v>28030</v>
      </c>
    </row>
    <row r="30" spans="1:5" s="247" customFormat="1">
      <c r="A30" s="49" t="s">
        <v>2</v>
      </c>
      <c r="B30" s="246">
        <v>22104</v>
      </c>
      <c r="C30" s="246">
        <v>12603</v>
      </c>
      <c r="D30" s="246">
        <v>44657</v>
      </c>
      <c r="E30" s="246">
        <v>79364</v>
      </c>
    </row>
    <row r="31" spans="1:5">
      <c r="A31" s="46" t="s">
        <v>1</v>
      </c>
      <c r="B31" s="246">
        <f>SUM(B30,B26,B22)</f>
        <v>60769</v>
      </c>
      <c r="C31" s="246">
        <f>SUM(C30,C26,C22)</f>
        <v>35021</v>
      </c>
      <c r="D31" s="246">
        <f>SUM(D30,D26,D22)</f>
        <v>122921</v>
      </c>
      <c r="E31" s="246">
        <f>SUM(E30,E26,E22)</f>
        <v>218711</v>
      </c>
    </row>
    <row r="32" spans="1:5">
      <c r="A32" s="45" t="s">
        <v>0</v>
      </c>
      <c r="B32" s="246">
        <v>250958</v>
      </c>
      <c r="C32" s="246">
        <v>133989</v>
      </c>
      <c r="D32" s="246">
        <v>311733</v>
      </c>
      <c r="E32" s="246">
        <v>696680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BFC600-273D-4250-A97A-83838215D170}">
  <dimension ref="A1:E33"/>
  <sheetViews>
    <sheetView workbookViewId="0"/>
  </sheetViews>
  <sheetFormatPr defaultRowHeight="11.25"/>
  <cols>
    <col min="1" max="1" width="22" style="254" customWidth="1"/>
    <col min="2" max="5" width="15.7109375" style="254" customWidth="1"/>
    <col min="6" max="16384" width="9.140625" style="254"/>
  </cols>
  <sheetData>
    <row r="1" spans="1:5" ht="12" thickBot="1">
      <c r="A1" s="261" t="s">
        <v>186</v>
      </c>
      <c r="B1" s="260"/>
      <c r="C1" s="260"/>
      <c r="D1" s="260"/>
      <c r="E1" s="260"/>
    </row>
    <row r="2" spans="1:5">
      <c r="A2" s="984" t="s">
        <v>37</v>
      </c>
      <c r="B2" s="982" t="s">
        <v>185</v>
      </c>
      <c r="C2" s="983"/>
      <c r="D2" s="925" t="s">
        <v>184</v>
      </c>
      <c r="E2" s="942"/>
    </row>
    <row r="3" spans="1:5" ht="48" customHeight="1">
      <c r="A3" s="985"/>
      <c r="B3" s="258" t="s">
        <v>83</v>
      </c>
      <c r="C3" s="259" t="s">
        <v>183</v>
      </c>
      <c r="D3" s="258" t="s">
        <v>83</v>
      </c>
      <c r="E3" s="257" t="s">
        <v>182</v>
      </c>
    </row>
    <row r="4" spans="1:5">
      <c r="A4" s="51" t="s">
        <v>44</v>
      </c>
      <c r="B4" s="248">
        <v>123309</v>
      </c>
      <c r="C4" s="248">
        <v>15719736</v>
      </c>
      <c r="D4" s="248">
        <v>7558</v>
      </c>
      <c r="E4" s="256">
        <v>15757.8</v>
      </c>
    </row>
    <row r="5" spans="1:5">
      <c r="A5" s="51" t="s">
        <v>28</v>
      </c>
      <c r="B5" s="248">
        <v>38126</v>
      </c>
      <c r="C5" s="248">
        <v>4972308</v>
      </c>
      <c r="D5" s="248">
        <v>2390</v>
      </c>
      <c r="E5" s="256">
        <v>4984.3999999999996</v>
      </c>
    </row>
    <row r="6" spans="1:5">
      <c r="A6" s="46" t="s">
        <v>27</v>
      </c>
      <c r="B6" s="246">
        <v>161435</v>
      </c>
      <c r="C6" s="246">
        <v>20692044</v>
      </c>
      <c r="D6" s="246">
        <v>9948</v>
      </c>
      <c r="E6" s="255">
        <v>20742.2</v>
      </c>
    </row>
    <row r="7" spans="1:5">
      <c r="A7" s="51" t="s">
        <v>26</v>
      </c>
      <c r="B7" s="248">
        <v>21232</v>
      </c>
      <c r="C7" s="248">
        <v>3377976</v>
      </c>
      <c r="D7" s="248">
        <v>1624</v>
      </c>
      <c r="E7" s="256">
        <v>3386.2</v>
      </c>
    </row>
    <row r="8" spans="1:5">
      <c r="A8" s="51" t="s">
        <v>25</v>
      </c>
      <c r="B8" s="248">
        <v>8668</v>
      </c>
      <c r="C8" s="248">
        <v>980148</v>
      </c>
      <c r="D8" s="248">
        <v>471</v>
      </c>
      <c r="E8" s="256">
        <v>982.6</v>
      </c>
    </row>
    <row r="9" spans="1:5">
      <c r="A9" s="51" t="s">
        <v>24</v>
      </c>
      <c r="B9" s="248">
        <v>16462</v>
      </c>
      <c r="C9" s="248">
        <v>1991124</v>
      </c>
      <c r="D9" s="248">
        <v>957</v>
      </c>
      <c r="E9" s="256">
        <v>1996</v>
      </c>
    </row>
    <row r="10" spans="1:5">
      <c r="A10" s="49" t="s">
        <v>23</v>
      </c>
      <c r="B10" s="246">
        <v>46362</v>
      </c>
      <c r="C10" s="246">
        <v>6349248</v>
      </c>
      <c r="D10" s="246">
        <v>3053</v>
      </c>
      <c r="E10" s="255">
        <v>6364.7</v>
      </c>
    </row>
    <row r="11" spans="1:5">
      <c r="A11" s="51" t="s">
        <v>22</v>
      </c>
      <c r="B11" s="248">
        <v>14388</v>
      </c>
      <c r="C11" s="248">
        <v>1644600</v>
      </c>
      <c r="D11" s="248">
        <v>791</v>
      </c>
      <c r="E11" s="256">
        <v>1648.6</v>
      </c>
    </row>
    <row r="12" spans="1:5">
      <c r="A12" s="51" t="s">
        <v>21</v>
      </c>
      <c r="B12" s="248">
        <v>15782</v>
      </c>
      <c r="C12" s="248">
        <v>1686564</v>
      </c>
      <c r="D12" s="248">
        <v>811</v>
      </c>
      <c r="E12" s="256">
        <v>1690.7</v>
      </c>
    </row>
    <row r="13" spans="1:5">
      <c r="A13" s="51" t="s">
        <v>20</v>
      </c>
      <c r="B13" s="248">
        <v>13593</v>
      </c>
      <c r="C13" s="248">
        <v>1611144</v>
      </c>
      <c r="D13" s="248">
        <v>775</v>
      </c>
      <c r="E13" s="256">
        <v>1615.1</v>
      </c>
    </row>
    <row r="14" spans="1:5">
      <c r="A14" s="49" t="s">
        <v>19</v>
      </c>
      <c r="B14" s="246">
        <v>43763</v>
      </c>
      <c r="C14" s="246">
        <v>4942308</v>
      </c>
      <c r="D14" s="246">
        <v>2376</v>
      </c>
      <c r="E14" s="255">
        <v>4954.3999999999996</v>
      </c>
    </row>
    <row r="15" spans="1:5">
      <c r="A15" s="51" t="s">
        <v>18</v>
      </c>
      <c r="B15" s="248">
        <v>15784</v>
      </c>
      <c r="C15" s="248">
        <v>1885428</v>
      </c>
      <c r="D15" s="248">
        <v>906</v>
      </c>
      <c r="E15" s="256">
        <v>1890</v>
      </c>
    </row>
    <row r="16" spans="1:5">
      <c r="A16" s="51" t="s">
        <v>17</v>
      </c>
      <c r="B16" s="248">
        <v>16151</v>
      </c>
      <c r="C16" s="248">
        <v>1794468</v>
      </c>
      <c r="D16" s="248">
        <v>863</v>
      </c>
      <c r="E16" s="256">
        <v>1798.9</v>
      </c>
    </row>
    <row r="17" spans="1:5">
      <c r="A17" s="51" t="s">
        <v>16</v>
      </c>
      <c r="B17" s="248">
        <v>8808</v>
      </c>
      <c r="C17" s="248">
        <v>1052520</v>
      </c>
      <c r="D17" s="248">
        <v>506</v>
      </c>
      <c r="E17" s="256">
        <v>1055.0999999999999</v>
      </c>
    </row>
    <row r="18" spans="1:5">
      <c r="A18" s="49" t="s">
        <v>15</v>
      </c>
      <c r="B18" s="246">
        <v>40743</v>
      </c>
      <c r="C18" s="246">
        <v>4732416</v>
      </c>
      <c r="D18" s="246">
        <v>2275</v>
      </c>
      <c r="E18" s="255">
        <v>4744</v>
      </c>
    </row>
    <row r="19" spans="1:5">
      <c r="A19" s="46" t="s">
        <v>14</v>
      </c>
      <c r="B19" s="246">
        <v>130868</v>
      </c>
      <c r="C19" s="246">
        <v>16023972</v>
      </c>
      <c r="D19" s="246">
        <v>7704</v>
      </c>
      <c r="E19" s="255">
        <v>16063.1</v>
      </c>
    </row>
    <row r="20" spans="1:5">
      <c r="A20" s="51" t="s">
        <v>13</v>
      </c>
      <c r="B20" s="248">
        <v>18763</v>
      </c>
      <c r="C20" s="248">
        <v>2455848</v>
      </c>
      <c r="D20" s="248">
        <v>1181</v>
      </c>
      <c r="E20" s="256">
        <v>2461.9</v>
      </c>
    </row>
    <row r="21" spans="1:5">
      <c r="A21" s="51" t="s">
        <v>12</v>
      </c>
      <c r="B21" s="248">
        <v>11928</v>
      </c>
      <c r="C21" s="248">
        <v>1379928</v>
      </c>
      <c r="D21" s="248">
        <v>663</v>
      </c>
      <c r="E21" s="256">
        <v>1383.2</v>
      </c>
    </row>
    <row r="22" spans="1:5">
      <c r="A22" s="51" t="s">
        <v>11</v>
      </c>
      <c r="B22" s="248">
        <v>9521</v>
      </c>
      <c r="C22" s="248">
        <v>1321608</v>
      </c>
      <c r="D22" s="248">
        <v>635</v>
      </c>
      <c r="E22" s="256">
        <v>1324.8</v>
      </c>
    </row>
    <row r="23" spans="1:5">
      <c r="A23" s="49" t="s">
        <v>10</v>
      </c>
      <c r="B23" s="246">
        <v>40212</v>
      </c>
      <c r="C23" s="246">
        <v>5157384</v>
      </c>
      <c r="D23" s="246">
        <v>2479</v>
      </c>
      <c r="E23" s="255">
        <v>5169.8999999999996</v>
      </c>
    </row>
    <row r="24" spans="1:5">
      <c r="A24" s="51" t="s">
        <v>9</v>
      </c>
      <c r="B24" s="248">
        <v>15173</v>
      </c>
      <c r="C24" s="248">
        <v>2040396</v>
      </c>
      <c r="D24" s="248">
        <v>981</v>
      </c>
      <c r="E24" s="256">
        <v>2045.4</v>
      </c>
    </row>
    <row r="25" spans="1:5">
      <c r="A25" s="51" t="s">
        <v>8</v>
      </c>
      <c r="B25" s="248">
        <v>12412</v>
      </c>
      <c r="C25" s="248">
        <v>1673940</v>
      </c>
      <c r="D25" s="248">
        <v>805</v>
      </c>
      <c r="E25" s="256">
        <v>1678</v>
      </c>
    </row>
    <row r="26" spans="1:5">
      <c r="A26" s="51" t="s">
        <v>7</v>
      </c>
      <c r="B26" s="248">
        <v>15290</v>
      </c>
      <c r="C26" s="248">
        <v>2128956</v>
      </c>
      <c r="D26" s="248">
        <v>1024</v>
      </c>
      <c r="E26" s="256">
        <v>2134.1</v>
      </c>
    </row>
    <row r="27" spans="1:5">
      <c r="A27" s="49" t="s">
        <v>6</v>
      </c>
      <c r="B27" s="246">
        <v>42875</v>
      </c>
      <c r="C27" s="246">
        <v>5843292</v>
      </c>
      <c r="D27" s="246">
        <v>2809</v>
      </c>
      <c r="E27" s="255">
        <v>5857.5</v>
      </c>
    </row>
    <row r="28" spans="1:5">
      <c r="A28" s="51" t="s">
        <v>5</v>
      </c>
      <c r="B28" s="248">
        <v>15660</v>
      </c>
      <c r="C28" s="248">
        <v>1961844</v>
      </c>
      <c r="D28" s="248">
        <v>943</v>
      </c>
      <c r="E28" s="256">
        <v>1966.6</v>
      </c>
    </row>
    <row r="29" spans="1:5">
      <c r="A29" s="51" t="s">
        <v>4</v>
      </c>
      <c r="B29" s="248">
        <v>13527</v>
      </c>
      <c r="C29" s="248">
        <v>1793256</v>
      </c>
      <c r="D29" s="248">
        <v>862</v>
      </c>
      <c r="E29" s="256">
        <v>1797.6</v>
      </c>
    </row>
    <row r="30" spans="1:5">
      <c r="A30" s="51" t="s">
        <v>3</v>
      </c>
      <c r="B30" s="248">
        <v>13830</v>
      </c>
      <c r="C30" s="248">
        <v>1731192</v>
      </c>
      <c r="D30" s="248">
        <v>832</v>
      </c>
      <c r="E30" s="256">
        <v>1735.4</v>
      </c>
    </row>
    <row r="31" spans="1:5">
      <c r="A31" s="49" t="s">
        <v>2</v>
      </c>
      <c r="B31" s="246">
        <v>43017</v>
      </c>
      <c r="C31" s="246">
        <v>5486292</v>
      </c>
      <c r="D31" s="246">
        <v>2638</v>
      </c>
      <c r="E31" s="255">
        <v>5499.6</v>
      </c>
    </row>
    <row r="32" spans="1:5">
      <c r="A32" s="46" t="s">
        <v>1</v>
      </c>
      <c r="B32" s="246">
        <v>126104</v>
      </c>
      <c r="C32" s="246">
        <v>16486968</v>
      </c>
      <c r="D32" s="246">
        <v>7926</v>
      </c>
      <c r="E32" s="255">
        <v>16527</v>
      </c>
    </row>
    <row r="33" spans="1:5">
      <c r="A33" s="45" t="s">
        <v>0</v>
      </c>
      <c r="B33" s="246">
        <v>418407</v>
      </c>
      <c r="C33" s="246">
        <v>53202984</v>
      </c>
      <c r="D33" s="246">
        <v>25578</v>
      </c>
      <c r="E33" s="255">
        <v>53332.3</v>
      </c>
    </row>
  </sheetData>
  <mergeCells count="3">
    <mergeCell ref="D2:E2"/>
    <mergeCell ref="B2:C2"/>
    <mergeCell ref="A2:A3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340346-CBC9-4734-B5ED-741CE0C5EF3A}">
  <dimension ref="A1:G34"/>
  <sheetViews>
    <sheetView workbookViewId="0"/>
  </sheetViews>
  <sheetFormatPr defaultRowHeight="11.25"/>
  <cols>
    <col min="1" max="1" width="23.140625" style="254" customWidth="1"/>
    <col min="2" max="3" width="10.7109375" style="254" customWidth="1"/>
    <col min="4" max="4" width="11.7109375" style="254" customWidth="1"/>
    <col min="5" max="6" width="10.7109375" style="254" customWidth="1"/>
    <col min="7" max="7" width="11.42578125" style="254" customWidth="1"/>
    <col min="8" max="16384" width="9.140625" style="254"/>
  </cols>
  <sheetData>
    <row r="1" spans="1:7" ht="12" thickBot="1">
      <c r="A1" s="296" t="s">
        <v>191</v>
      </c>
      <c r="B1" s="295"/>
      <c r="C1" s="295"/>
      <c r="D1" s="295"/>
      <c r="E1" s="295"/>
      <c r="F1" s="295"/>
      <c r="G1" s="295"/>
    </row>
    <row r="2" spans="1:7" ht="45">
      <c r="A2" s="941" t="s">
        <v>37</v>
      </c>
      <c r="B2" s="294" t="s">
        <v>190</v>
      </c>
      <c r="C2" s="292" t="s">
        <v>189</v>
      </c>
      <c r="D2" s="293" t="s">
        <v>188</v>
      </c>
      <c r="E2" s="293" t="s">
        <v>190</v>
      </c>
      <c r="F2" s="292" t="s">
        <v>189</v>
      </c>
      <c r="G2" s="292" t="s">
        <v>188</v>
      </c>
    </row>
    <row r="3" spans="1:7">
      <c r="A3" s="928"/>
      <c r="B3" s="951">
        <v>2009</v>
      </c>
      <c r="C3" s="940"/>
      <c r="D3" s="986"/>
      <c r="E3" s="951">
        <v>2010</v>
      </c>
      <c r="F3" s="940"/>
      <c r="G3" s="940"/>
    </row>
    <row r="4" spans="1:7">
      <c r="A4" s="51" t="s">
        <v>44</v>
      </c>
      <c r="B4" s="291">
        <v>17738</v>
      </c>
      <c r="C4" s="277">
        <v>13894</v>
      </c>
      <c r="D4" s="279">
        <v>8555</v>
      </c>
      <c r="E4" s="290">
        <v>18201</v>
      </c>
      <c r="F4" s="290">
        <v>14616</v>
      </c>
      <c r="G4" s="275">
        <v>8811.4</v>
      </c>
    </row>
    <row r="5" spans="1:7">
      <c r="A5" s="51" t="s">
        <v>28</v>
      </c>
      <c r="B5" s="291">
        <v>2758</v>
      </c>
      <c r="C5" s="277">
        <v>1919</v>
      </c>
      <c r="D5" s="279">
        <v>1968.8</v>
      </c>
      <c r="E5" s="290">
        <v>2812</v>
      </c>
      <c r="F5" s="290">
        <v>2014</v>
      </c>
      <c r="G5" s="275">
        <v>1942.9</v>
      </c>
    </row>
    <row r="6" spans="1:7">
      <c r="A6" s="46" t="s">
        <v>27</v>
      </c>
      <c r="B6" s="274">
        <v>20496</v>
      </c>
      <c r="C6" s="283">
        <v>15813</v>
      </c>
      <c r="D6" s="282">
        <v>10523.7</v>
      </c>
      <c r="E6" s="272">
        <v>21013</v>
      </c>
      <c r="F6" s="272">
        <v>16630</v>
      </c>
      <c r="G6" s="281">
        <v>10754.3</v>
      </c>
    </row>
    <row r="7" spans="1:7">
      <c r="A7" s="51" t="s">
        <v>26</v>
      </c>
      <c r="B7" s="278">
        <v>502</v>
      </c>
      <c r="C7" s="277">
        <v>344</v>
      </c>
      <c r="D7" s="279">
        <v>584.70000000000005</v>
      </c>
      <c r="E7" s="276">
        <v>468</v>
      </c>
      <c r="F7" s="276">
        <v>335</v>
      </c>
      <c r="G7" s="275">
        <v>549.79999999999995</v>
      </c>
    </row>
    <row r="8" spans="1:7">
      <c r="A8" s="51" t="s">
        <v>25</v>
      </c>
      <c r="B8" s="278">
        <v>648</v>
      </c>
      <c r="C8" s="277">
        <v>492</v>
      </c>
      <c r="D8" s="279">
        <v>664.3</v>
      </c>
      <c r="E8" s="276">
        <v>628</v>
      </c>
      <c r="F8" s="276">
        <v>478</v>
      </c>
      <c r="G8" s="275">
        <v>726.8</v>
      </c>
    </row>
    <row r="9" spans="1:7">
      <c r="A9" s="51" t="s">
        <v>24</v>
      </c>
      <c r="B9" s="278">
        <v>609</v>
      </c>
      <c r="C9" s="277">
        <v>458</v>
      </c>
      <c r="D9" s="279">
        <v>189.2</v>
      </c>
      <c r="E9" s="276">
        <v>581</v>
      </c>
      <c r="F9" s="276">
        <v>438</v>
      </c>
      <c r="G9" s="275">
        <v>155.9</v>
      </c>
    </row>
    <row r="10" spans="1:7">
      <c r="A10" s="49" t="s">
        <v>23</v>
      </c>
      <c r="B10" s="274">
        <v>1759</v>
      </c>
      <c r="C10" s="283">
        <v>1294</v>
      </c>
      <c r="D10" s="282">
        <v>1438.2</v>
      </c>
      <c r="E10" s="272">
        <v>1677</v>
      </c>
      <c r="F10" s="272">
        <v>1251</v>
      </c>
      <c r="G10" s="281">
        <v>1432.5</v>
      </c>
    </row>
    <row r="11" spans="1:7">
      <c r="A11" s="51" t="s">
        <v>22</v>
      </c>
      <c r="B11" s="291">
        <v>1297</v>
      </c>
      <c r="C11" s="277">
        <v>921</v>
      </c>
      <c r="D11" s="275">
        <v>1558.5</v>
      </c>
      <c r="E11" s="290">
        <v>1292</v>
      </c>
      <c r="F11" s="290">
        <v>967</v>
      </c>
      <c r="G11" s="275">
        <v>1770.2</v>
      </c>
    </row>
    <row r="12" spans="1:7">
      <c r="A12" s="51" t="s">
        <v>21</v>
      </c>
      <c r="B12" s="278">
        <v>699</v>
      </c>
      <c r="C12" s="277">
        <v>512</v>
      </c>
      <c r="D12" s="279">
        <v>246.9</v>
      </c>
      <c r="E12" s="276">
        <v>692</v>
      </c>
      <c r="F12" s="276">
        <v>510</v>
      </c>
      <c r="G12" s="275">
        <v>297.2</v>
      </c>
    </row>
    <row r="13" spans="1:7">
      <c r="A13" s="51" t="s">
        <v>20</v>
      </c>
      <c r="B13" s="278">
        <v>632</v>
      </c>
      <c r="C13" s="277">
        <v>499</v>
      </c>
      <c r="D13" s="279">
        <v>72.900000000000006</v>
      </c>
      <c r="E13" s="276">
        <v>644</v>
      </c>
      <c r="F13" s="276">
        <v>514</v>
      </c>
      <c r="G13" s="275">
        <v>73.3</v>
      </c>
    </row>
    <row r="14" spans="1:7">
      <c r="A14" s="49" t="s">
        <v>19</v>
      </c>
      <c r="B14" s="274">
        <v>2628</v>
      </c>
      <c r="C14" s="283">
        <v>1932</v>
      </c>
      <c r="D14" s="282">
        <v>1878.2</v>
      </c>
      <c r="E14" s="272">
        <v>2628</v>
      </c>
      <c r="F14" s="272">
        <v>1991</v>
      </c>
      <c r="G14" s="281">
        <v>2140.6999999999998</v>
      </c>
    </row>
    <row r="15" spans="1:7">
      <c r="A15" s="51" t="s">
        <v>18</v>
      </c>
      <c r="B15" s="276">
        <v>579</v>
      </c>
      <c r="C15" s="284">
        <v>367</v>
      </c>
      <c r="D15" s="279">
        <v>66.099999999999994</v>
      </c>
      <c r="E15" s="276">
        <v>557</v>
      </c>
      <c r="F15" s="276">
        <v>359</v>
      </c>
      <c r="G15" s="275">
        <v>74.5</v>
      </c>
    </row>
    <row r="16" spans="1:7">
      <c r="A16" s="51" t="s">
        <v>17</v>
      </c>
      <c r="B16" s="278">
        <v>448</v>
      </c>
      <c r="C16" s="277">
        <v>310</v>
      </c>
      <c r="D16" s="279">
        <v>74.2</v>
      </c>
      <c r="E16" s="276">
        <v>440</v>
      </c>
      <c r="F16" s="276">
        <v>314</v>
      </c>
      <c r="G16" s="275">
        <v>80.099999999999994</v>
      </c>
    </row>
    <row r="17" spans="1:7">
      <c r="A17" s="51" t="s">
        <v>16</v>
      </c>
      <c r="B17" s="278">
        <v>245</v>
      </c>
      <c r="C17" s="277">
        <v>165</v>
      </c>
      <c r="D17" s="289">
        <v>20.399999999999999</v>
      </c>
      <c r="E17" s="276">
        <v>221</v>
      </c>
      <c r="F17" s="276">
        <v>160</v>
      </c>
      <c r="G17" s="288">
        <v>20.9</v>
      </c>
    </row>
    <row r="18" spans="1:7">
      <c r="A18" s="49" t="s">
        <v>15</v>
      </c>
      <c r="B18" s="274">
        <v>1272</v>
      </c>
      <c r="C18" s="287">
        <v>842</v>
      </c>
      <c r="D18" s="282">
        <v>160.69999999999999</v>
      </c>
      <c r="E18" s="272">
        <v>1218</v>
      </c>
      <c r="F18" s="272">
        <v>833</v>
      </c>
      <c r="G18" s="281">
        <v>175.5</v>
      </c>
    </row>
    <row r="19" spans="1:7">
      <c r="A19" s="46" t="s">
        <v>14</v>
      </c>
      <c r="B19" s="270">
        <v>5659</v>
      </c>
      <c r="C19" s="283">
        <v>4068</v>
      </c>
      <c r="D19" s="263">
        <v>3477.1</v>
      </c>
      <c r="E19" s="269">
        <v>5523</v>
      </c>
      <c r="F19" s="269">
        <v>4075</v>
      </c>
      <c r="G19" s="262">
        <v>3748.7</v>
      </c>
    </row>
    <row r="20" spans="1:7">
      <c r="A20" s="51" t="s">
        <v>13</v>
      </c>
      <c r="B20" s="278">
        <v>386</v>
      </c>
      <c r="C20" s="277">
        <v>238</v>
      </c>
      <c r="D20" s="275">
        <v>201.3</v>
      </c>
      <c r="E20" s="276">
        <v>392</v>
      </c>
      <c r="F20" s="276">
        <v>246</v>
      </c>
      <c r="G20" s="275">
        <v>213.9</v>
      </c>
    </row>
    <row r="21" spans="1:7">
      <c r="A21" s="51" t="s">
        <v>12</v>
      </c>
      <c r="B21" s="276">
        <v>265</v>
      </c>
      <c r="C21" s="284">
        <v>167</v>
      </c>
      <c r="D21" s="279">
        <v>241.5</v>
      </c>
      <c r="E21" s="276">
        <v>258</v>
      </c>
      <c r="F21" s="276">
        <v>165</v>
      </c>
      <c r="G21" s="275">
        <v>238</v>
      </c>
    </row>
    <row r="22" spans="1:7">
      <c r="A22" s="51" t="s">
        <v>11</v>
      </c>
      <c r="B22" s="276">
        <v>107</v>
      </c>
      <c r="C22" s="284">
        <v>72</v>
      </c>
      <c r="D22" s="279">
        <v>44.5</v>
      </c>
      <c r="E22" s="276">
        <v>114</v>
      </c>
      <c r="F22" s="276">
        <v>74</v>
      </c>
      <c r="G22" s="275">
        <v>38.299999999999997</v>
      </c>
    </row>
    <row r="23" spans="1:7">
      <c r="A23" s="49" t="s">
        <v>10</v>
      </c>
      <c r="B23" s="286">
        <v>758</v>
      </c>
      <c r="C23" s="283">
        <v>477</v>
      </c>
      <c r="D23" s="281">
        <v>487.3</v>
      </c>
      <c r="E23" s="285">
        <v>764</v>
      </c>
      <c r="F23" s="285">
        <v>485</v>
      </c>
      <c r="G23" s="281">
        <v>490.2</v>
      </c>
    </row>
    <row r="24" spans="1:7">
      <c r="A24" s="51" t="s">
        <v>9</v>
      </c>
      <c r="B24" s="278">
        <v>319</v>
      </c>
      <c r="C24" s="277">
        <v>206</v>
      </c>
      <c r="D24" s="275">
        <v>251.1</v>
      </c>
      <c r="E24" s="276">
        <v>337</v>
      </c>
      <c r="F24" s="276">
        <v>227</v>
      </c>
      <c r="G24" s="275">
        <v>256.60000000000002</v>
      </c>
    </row>
    <row r="25" spans="1:7">
      <c r="A25" s="51" t="s">
        <v>8</v>
      </c>
      <c r="B25" s="276">
        <v>205</v>
      </c>
      <c r="C25" s="284">
        <v>142</v>
      </c>
      <c r="D25" s="279">
        <v>234.6</v>
      </c>
      <c r="E25" s="276">
        <v>188</v>
      </c>
      <c r="F25" s="276">
        <v>134</v>
      </c>
      <c r="G25" s="275">
        <v>238.8</v>
      </c>
    </row>
    <row r="26" spans="1:7">
      <c r="A26" s="51" t="s">
        <v>7</v>
      </c>
      <c r="B26" s="276">
        <v>362</v>
      </c>
      <c r="C26" s="284">
        <v>265</v>
      </c>
      <c r="D26" s="279">
        <v>68.599999999999994</v>
      </c>
      <c r="E26" s="276">
        <v>361</v>
      </c>
      <c r="F26" s="276">
        <v>274</v>
      </c>
      <c r="G26" s="275">
        <v>91.6</v>
      </c>
    </row>
    <row r="27" spans="1:7" s="280" customFormat="1">
      <c r="A27" s="49" t="s">
        <v>6</v>
      </c>
      <c r="B27" s="274">
        <v>886</v>
      </c>
      <c r="C27" s="283">
        <v>613</v>
      </c>
      <c r="D27" s="282">
        <v>554.29999999999995</v>
      </c>
      <c r="E27" s="272">
        <v>886</v>
      </c>
      <c r="F27" s="272">
        <v>635</v>
      </c>
      <c r="G27" s="281">
        <v>587</v>
      </c>
    </row>
    <row r="28" spans="1:7">
      <c r="A28" s="51" t="s">
        <v>5</v>
      </c>
      <c r="B28" s="278">
        <v>664</v>
      </c>
      <c r="C28" s="277">
        <v>435</v>
      </c>
      <c r="D28" s="279">
        <v>97.3</v>
      </c>
      <c r="E28" s="276">
        <v>666</v>
      </c>
      <c r="F28" s="276">
        <v>450</v>
      </c>
      <c r="G28" s="275">
        <v>114.5</v>
      </c>
    </row>
    <row r="29" spans="1:7">
      <c r="A29" s="51" t="s">
        <v>4</v>
      </c>
      <c r="B29" s="278">
        <v>181</v>
      </c>
      <c r="C29" s="277">
        <v>104</v>
      </c>
      <c r="D29" s="279">
        <v>65.099999999999994</v>
      </c>
      <c r="E29" s="276">
        <v>178</v>
      </c>
      <c r="F29" s="276">
        <v>113</v>
      </c>
      <c r="G29" s="275">
        <v>77.7</v>
      </c>
    </row>
    <row r="30" spans="1:7">
      <c r="A30" s="51" t="s">
        <v>3</v>
      </c>
      <c r="B30" s="278">
        <v>530</v>
      </c>
      <c r="C30" s="277">
        <v>345</v>
      </c>
      <c r="D30" s="275">
        <v>320.5</v>
      </c>
      <c r="E30" s="276">
        <v>516</v>
      </c>
      <c r="F30" s="276">
        <v>351</v>
      </c>
      <c r="G30" s="275">
        <v>332.6</v>
      </c>
    </row>
    <row r="31" spans="1:7">
      <c r="A31" s="49" t="s">
        <v>2</v>
      </c>
      <c r="B31" s="274">
        <v>1375</v>
      </c>
      <c r="C31" s="264">
        <v>884</v>
      </c>
      <c r="D31" s="273">
        <v>482.9</v>
      </c>
      <c r="E31" s="272">
        <v>1360</v>
      </c>
      <c r="F31" s="272">
        <v>914</v>
      </c>
      <c r="G31" s="271">
        <v>524.70000000000005</v>
      </c>
    </row>
    <row r="32" spans="1:7">
      <c r="A32" s="46" t="s">
        <v>1</v>
      </c>
      <c r="B32" s="270">
        <v>3019</v>
      </c>
      <c r="C32" s="264">
        <v>1974</v>
      </c>
      <c r="D32" s="263">
        <v>1524.6</v>
      </c>
      <c r="E32" s="269">
        <v>3010</v>
      </c>
      <c r="F32" s="269">
        <v>2034</v>
      </c>
      <c r="G32" s="262">
        <v>1601.9</v>
      </c>
    </row>
    <row r="33" spans="1:7">
      <c r="A33" s="268" t="s">
        <v>187</v>
      </c>
      <c r="B33" s="267" t="s">
        <v>29</v>
      </c>
      <c r="C33" s="267" t="s">
        <v>29</v>
      </c>
      <c r="D33" s="266">
        <v>409.8</v>
      </c>
      <c r="E33" s="267" t="s">
        <v>29</v>
      </c>
      <c r="F33" s="267" t="s">
        <v>29</v>
      </c>
      <c r="G33" s="266">
        <v>422.9</v>
      </c>
    </row>
    <row r="34" spans="1:7">
      <c r="A34" s="45" t="s">
        <v>0</v>
      </c>
      <c r="B34" s="265">
        <v>29174</v>
      </c>
      <c r="C34" s="264">
        <v>21855</v>
      </c>
      <c r="D34" s="263">
        <v>15935.2</v>
      </c>
      <c r="E34" s="246">
        <v>29546</v>
      </c>
      <c r="F34" s="246">
        <v>22739</v>
      </c>
      <c r="G34" s="262">
        <v>16527.8</v>
      </c>
    </row>
  </sheetData>
  <mergeCells count="3">
    <mergeCell ref="A2:A3"/>
    <mergeCell ref="B3:D3"/>
    <mergeCell ref="E3:G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0C87F-6D2A-44EB-9BE9-8CDBCC9B5177}">
  <dimension ref="A1:E34"/>
  <sheetViews>
    <sheetView workbookViewId="0"/>
  </sheetViews>
  <sheetFormatPr defaultRowHeight="11.25"/>
  <cols>
    <col min="1" max="1" width="21.7109375" style="297" customWidth="1"/>
    <col min="2" max="4" width="14.42578125" style="297" customWidth="1"/>
    <col min="5" max="5" width="15.28515625" style="297" customWidth="1"/>
    <col min="6" max="16384" width="9.140625" style="176"/>
  </cols>
  <sheetData>
    <row r="1" spans="1:5" ht="12" thickBot="1">
      <c r="A1" s="306" t="s">
        <v>197</v>
      </c>
      <c r="B1" s="304"/>
      <c r="C1" s="305"/>
      <c r="D1" s="305"/>
      <c r="E1" s="304"/>
    </row>
    <row r="2" spans="1:5">
      <c r="A2" s="931" t="s">
        <v>37</v>
      </c>
      <c r="B2" s="994" t="s">
        <v>196</v>
      </c>
      <c r="C2" s="992" t="s">
        <v>195</v>
      </c>
      <c r="D2" s="994" t="s">
        <v>194</v>
      </c>
      <c r="E2" s="987" t="s">
        <v>193</v>
      </c>
    </row>
    <row r="3" spans="1:5" ht="56.25" customHeight="1">
      <c r="A3" s="993"/>
      <c r="B3" s="947"/>
      <c r="C3" s="947"/>
      <c r="D3" s="947"/>
      <c r="E3" s="988"/>
    </row>
    <row r="4" spans="1:5" ht="24" customHeight="1">
      <c r="A4" s="932"/>
      <c r="B4" s="990" t="s">
        <v>192</v>
      </c>
      <c r="C4" s="991"/>
      <c r="D4" s="955"/>
      <c r="E4" s="989"/>
    </row>
    <row r="5" spans="1:5">
      <c r="A5" s="301" t="s">
        <v>44</v>
      </c>
      <c r="B5" s="17">
        <v>1862918.9356534989</v>
      </c>
      <c r="C5" s="17">
        <v>199630</v>
      </c>
      <c r="D5" s="17">
        <v>104063</v>
      </c>
      <c r="E5" s="17">
        <v>1078314.9051851947</v>
      </c>
    </row>
    <row r="6" spans="1:5">
      <c r="A6" s="301" t="s">
        <v>28</v>
      </c>
      <c r="B6" s="79">
        <v>401145.83324370102</v>
      </c>
      <c r="C6" s="79">
        <v>53417</v>
      </c>
      <c r="D6" s="79">
        <v>51301</v>
      </c>
      <c r="E6" s="79">
        <v>325151.30715887516</v>
      </c>
    </row>
    <row r="7" spans="1:5">
      <c r="A7" s="299" t="s">
        <v>27</v>
      </c>
      <c r="B7" s="139">
        <v>2264064.7688972</v>
      </c>
      <c r="C7" s="139">
        <v>253046</v>
      </c>
      <c r="D7" s="139">
        <v>155364</v>
      </c>
      <c r="E7" s="139">
        <v>764540.37846273021</v>
      </c>
    </row>
    <row r="8" spans="1:5">
      <c r="A8" s="301" t="s">
        <v>26</v>
      </c>
      <c r="B8" s="79">
        <v>192518.71380960502</v>
      </c>
      <c r="C8" s="79">
        <v>12071</v>
      </c>
      <c r="D8" s="79">
        <v>9962</v>
      </c>
      <c r="E8" s="79">
        <v>451108.59719942691</v>
      </c>
    </row>
    <row r="9" spans="1:5">
      <c r="A9" s="301" t="s">
        <v>25</v>
      </c>
      <c r="B9" s="79">
        <v>186035.18308849985</v>
      </c>
      <c r="C9" s="79">
        <v>14520</v>
      </c>
      <c r="D9" s="79">
        <v>14116</v>
      </c>
      <c r="E9" s="79">
        <v>596417.62846521987</v>
      </c>
    </row>
    <row r="10" spans="1:5">
      <c r="A10" s="301" t="s">
        <v>24</v>
      </c>
      <c r="B10" s="79">
        <v>73846.339982465463</v>
      </c>
      <c r="C10" s="79">
        <v>15196</v>
      </c>
      <c r="D10" s="79">
        <v>12971</v>
      </c>
      <c r="E10" s="79">
        <v>206453.46524215234</v>
      </c>
    </row>
    <row r="11" spans="1:5">
      <c r="A11" s="300" t="s">
        <v>23</v>
      </c>
      <c r="B11" s="139">
        <v>452400.2368805703</v>
      </c>
      <c r="C11" s="139">
        <v>41787</v>
      </c>
      <c r="D11" s="139">
        <v>37050</v>
      </c>
      <c r="E11" s="139">
        <v>412631.2496687462</v>
      </c>
    </row>
    <row r="12" spans="1:5">
      <c r="A12" s="301" t="s">
        <v>22</v>
      </c>
      <c r="B12" s="79">
        <v>301256.4629017876</v>
      </c>
      <c r="C12" s="79">
        <v>34053</v>
      </c>
      <c r="D12" s="79">
        <v>18622</v>
      </c>
      <c r="E12" s="79">
        <v>670649.58203963842</v>
      </c>
    </row>
    <row r="13" spans="1:5">
      <c r="A13" s="301" t="s">
        <v>21</v>
      </c>
      <c r="B13" s="79">
        <v>65333.169954033539</v>
      </c>
      <c r="C13" s="79">
        <v>13910</v>
      </c>
      <c r="D13" s="79">
        <v>11795</v>
      </c>
      <c r="E13" s="79">
        <v>252714.11755116907</v>
      </c>
    </row>
    <row r="14" spans="1:5">
      <c r="A14" s="301" t="s">
        <v>20</v>
      </c>
      <c r="B14" s="79">
        <v>50284.137041171634</v>
      </c>
      <c r="C14" s="79">
        <v>9755</v>
      </c>
      <c r="D14" s="79">
        <v>9370</v>
      </c>
      <c r="E14" s="79">
        <v>174708.71088633276</v>
      </c>
    </row>
    <row r="15" spans="1:5">
      <c r="A15" s="300" t="s">
        <v>19</v>
      </c>
      <c r="B15" s="139">
        <v>416873.76989699283</v>
      </c>
      <c r="C15" s="139">
        <v>57718</v>
      </c>
      <c r="D15" s="139">
        <v>39787</v>
      </c>
      <c r="E15" s="139">
        <v>418739.67388381908</v>
      </c>
    </row>
    <row r="16" spans="1:5">
      <c r="A16" s="301" t="s">
        <v>18</v>
      </c>
      <c r="B16" s="79">
        <v>127523.58134299384</v>
      </c>
      <c r="C16" s="79">
        <v>37402</v>
      </c>
      <c r="D16" s="79">
        <v>30912</v>
      </c>
      <c r="E16" s="79">
        <v>324812.71029133204</v>
      </c>
    </row>
    <row r="17" spans="1:5">
      <c r="A17" s="301" t="s">
        <v>17</v>
      </c>
      <c r="B17" s="79">
        <v>173636.70352889952</v>
      </c>
      <c r="C17" s="79">
        <v>26255</v>
      </c>
      <c r="D17" s="79">
        <v>24969</v>
      </c>
      <c r="E17" s="79">
        <v>543868.14464241662</v>
      </c>
    </row>
    <row r="18" spans="1:5">
      <c r="A18" s="301" t="s">
        <v>16</v>
      </c>
      <c r="B18" s="79">
        <v>67228.442896066903</v>
      </c>
      <c r="C18" s="79">
        <v>12125</v>
      </c>
      <c r="D18" s="79">
        <v>11960</v>
      </c>
      <c r="E18" s="79">
        <v>289258.47732870473</v>
      </c>
    </row>
    <row r="19" spans="1:5">
      <c r="A19" s="300" t="s">
        <v>15</v>
      </c>
      <c r="B19" s="139">
        <v>368388.72776796028</v>
      </c>
      <c r="C19" s="139">
        <v>75782</v>
      </c>
      <c r="D19" s="139">
        <v>67841</v>
      </c>
      <c r="E19" s="139">
        <v>390124.30855706276</v>
      </c>
    </row>
    <row r="20" spans="1:5">
      <c r="A20" s="303" t="s">
        <v>14</v>
      </c>
      <c r="B20" s="139">
        <v>1237662.7345455233</v>
      </c>
      <c r="C20" s="139">
        <v>175287</v>
      </c>
      <c r="D20" s="139">
        <v>144678</v>
      </c>
      <c r="E20" s="139">
        <v>407634.30263288022</v>
      </c>
    </row>
    <row r="21" spans="1:5">
      <c r="A21" s="301" t="s">
        <v>13</v>
      </c>
      <c r="B21" s="79">
        <v>203552.31397438279</v>
      </c>
      <c r="C21" s="79">
        <v>29375</v>
      </c>
      <c r="D21" s="79">
        <v>26129</v>
      </c>
      <c r="E21" s="79">
        <v>295525.01949003141</v>
      </c>
    </row>
    <row r="22" spans="1:5" s="302" customFormat="1">
      <c r="A22" s="301" t="s">
        <v>12</v>
      </c>
      <c r="B22" s="79">
        <v>79827.764812211055</v>
      </c>
      <c r="C22" s="79">
        <v>15932</v>
      </c>
      <c r="D22" s="79">
        <v>10701</v>
      </c>
      <c r="E22" s="79">
        <v>257742.13380885302</v>
      </c>
    </row>
    <row r="23" spans="1:5" s="302" customFormat="1">
      <c r="A23" s="301" t="s">
        <v>11</v>
      </c>
      <c r="B23" s="79">
        <v>28685.097415954151</v>
      </c>
      <c r="C23" s="79">
        <v>7583</v>
      </c>
      <c r="D23" s="79">
        <v>7048</v>
      </c>
      <c r="E23" s="79">
        <v>141015.53164397521</v>
      </c>
    </row>
    <row r="24" spans="1:5">
      <c r="A24" s="300" t="s">
        <v>10</v>
      </c>
      <c r="B24" s="139">
        <v>312065.17620254803</v>
      </c>
      <c r="C24" s="139">
        <v>52890</v>
      </c>
      <c r="D24" s="139">
        <v>43878</v>
      </c>
      <c r="E24" s="139">
        <v>259638.99928618185</v>
      </c>
    </row>
    <row r="25" spans="1:5">
      <c r="A25" s="301" t="s">
        <v>9</v>
      </c>
      <c r="B25" s="79">
        <v>170844.71189638175</v>
      </c>
      <c r="C25" s="79">
        <v>39946</v>
      </c>
      <c r="D25" s="79">
        <v>26735</v>
      </c>
      <c r="E25" s="79">
        <v>316094.61095455155</v>
      </c>
    </row>
    <row r="26" spans="1:5">
      <c r="A26" s="301" t="s">
        <v>8</v>
      </c>
      <c r="B26" s="79">
        <v>90838.73485230784</v>
      </c>
      <c r="C26" s="79">
        <v>20115</v>
      </c>
      <c r="D26" s="79">
        <v>18326</v>
      </c>
      <c r="E26" s="79">
        <v>233660.65706350477</v>
      </c>
    </row>
    <row r="27" spans="1:5">
      <c r="A27" s="301" t="s">
        <v>7</v>
      </c>
      <c r="B27" s="79">
        <v>93704.274390038889</v>
      </c>
      <c r="C27" s="79">
        <v>22365</v>
      </c>
      <c r="D27" s="79">
        <v>20086</v>
      </c>
      <c r="E27" s="79">
        <v>167940.09344720998</v>
      </c>
    </row>
    <row r="28" spans="1:5">
      <c r="A28" s="300" t="s">
        <v>6</v>
      </c>
      <c r="B28" s="139">
        <v>355387.72113872843</v>
      </c>
      <c r="C28" s="139">
        <v>82426</v>
      </c>
      <c r="D28" s="139">
        <v>65146</v>
      </c>
      <c r="E28" s="139">
        <v>238962.381381221</v>
      </c>
    </row>
    <row r="29" spans="1:5">
      <c r="A29" s="301" t="s">
        <v>5</v>
      </c>
      <c r="B29" s="79">
        <v>108982.43731529586</v>
      </c>
      <c r="C29" s="79">
        <v>20777</v>
      </c>
      <c r="D29" s="79">
        <v>17453</v>
      </c>
      <c r="E29" s="79">
        <v>206943.28235561406</v>
      </c>
    </row>
    <row r="30" spans="1:5">
      <c r="A30" s="301" t="s">
        <v>4</v>
      </c>
      <c r="B30" s="79">
        <v>74764.27441483835</v>
      </c>
      <c r="C30" s="79">
        <v>23303</v>
      </c>
      <c r="D30" s="79">
        <v>22344</v>
      </c>
      <c r="E30" s="79">
        <v>205295.40257631097</v>
      </c>
    </row>
    <row r="31" spans="1:5">
      <c r="A31" s="301" t="s">
        <v>3</v>
      </c>
      <c r="B31" s="79">
        <v>133009.97219534265</v>
      </c>
      <c r="C31" s="79">
        <v>38468</v>
      </c>
      <c r="D31" s="79">
        <v>30835</v>
      </c>
      <c r="E31" s="79">
        <v>314791.54243472446</v>
      </c>
    </row>
    <row r="32" spans="1:5">
      <c r="A32" s="300" t="s">
        <v>2</v>
      </c>
      <c r="B32" s="139">
        <v>316756.68392547686</v>
      </c>
      <c r="C32" s="139">
        <v>82548</v>
      </c>
      <c r="D32" s="139">
        <v>70632</v>
      </c>
      <c r="E32" s="139">
        <v>241183.70076147481</v>
      </c>
    </row>
    <row r="33" spans="1:5">
      <c r="A33" s="299" t="s">
        <v>1</v>
      </c>
      <c r="B33" s="139">
        <v>984209.58126675338</v>
      </c>
      <c r="C33" s="139">
        <v>217864</v>
      </c>
      <c r="D33" s="139">
        <v>179657</v>
      </c>
      <c r="E33" s="139">
        <v>245900.33669598395</v>
      </c>
    </row>
    <row r="34" spans="1:5">
      <c r="A34" s="298" t="s">
        <v>0</v>
      </c>
      <c r="B34" s="139">
        <v>4485939.9134750618</v>
      </c>
      <c r="C34" s="139">
        <v>646198</v>
      </c>
      <c r="D34" s="139">
        <v>479698</v>
      </c>
      <c r="E34" s="139">
        <v>448592.95958369918</v>
      </c>
    </row>
  </sheetData>
  <mergeCells count="6">
    <mergeCell ref="E2:E4"/>
    <mergeCell ref="B4:D4"/>
    <mergeCell ref="C2:C3"/>
    <mergeCell ref="A2:A4"/>
    <mergeCell ref="B2:B3"/>
    <mergeCell ref="D2:D3"/>
  </mergeCells>
  <pageMargins left="0.74803149606299213" right="0.74803149606299213" top="0.62992125984251968" bottom="0.86614173228346458" header="0.51181102362204722" footer="0.62992125984251968"/>
  <pageSetup paperSize="9" orientation="portrait" cellComments="atEnd" r:id="rId1"/>
  <headerFooter alignWithMargins="0"/>
  <legacy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802F29-EBF0-448E-B4F5-865E396D90E6}">
  <dimension ref="A1:E33"/>
  <sheetViews>
    <sheetView zoomScaleNormal="100" workbookViewId="0"/>
  </sheetViews>
  <sheetFormatPr defaultRowHeight="11.25"/>
  <cols>
    <col min="1" max="1" width="22.42578125" style="1" customWidth="1"/>
    <col min="2" max="5" width="14.140625" style="1" customWidth="1"/>
    <col min="6" max="16384" width="9.140625" style="1"/>
  </cols>
  <sheetData>
    <row r="1" spans="1:5" ht="12" thickBot="1">
      <c r="A1" s="313" t="s">
        <v>203</v>
      </c>
      <c r="B1" s="172"/>
      <c r="C1" s="172"/>
      <c r="D1" s="172"/>
      <c r="E1" s="172"/>
    </row>
    <row r="2" spans="1:5" ht="22.5">
      <c r="A2" s="170" t="s">
        <v>37</v>
      </c>
      <c r="B2" s="169" t="s">
        <v>202</v>
      </c>
      <c r="C2" s="312" t="s">
        <v>201</v>
      </c>
      <c r="D2" s="169" t="s">
        <v>200</v>
      </c>
      <c r="E2" s="312" t="s">
        <v>199</v>
      </c>
    </row>
    <row r="3" spans="1:5">
      <c r="A3" s="311" t="s">
        <v>30</v>
      </c>
      <c r="B3" s="194">
        <v>1313</v>
      </c>
      <c r="C3" s="194">
        <v>29598</v>
      </c>
      <c r="D3" s="194">
        <v>20828</v>
      </c>
      <c r="E3" s="194">
        <v>207192</v>
      </c>
    </row>
    <row r="4" spans="1:5">
      <c r="A4" s="311" t="s">
        <v>28</v>
      </c>
      <c r="B4" s="194">
        <v>186</v>
      </c>
      <c r="C4" s="194">
        <v>2384</v>
      </c>
      <c r="D4" s="194">
        <v>1453</v>
      </c>
      <c r="E4" s="194">
        <v>12046</v>
      </c>
    </row>
    <row r="5" spans="1:5">
      <c r="A5" s="310" t="s">
        <v>27</v>
      </c>
      <c r="B5" s="308">
        <v>1499</v>
      </c>
      <c r="C5" s="308">
        <v>31982</v>
      </c>
      <c r="D5" s="308">
        <v>22281</v>
      </c>
      <c r="E5" s="308">
        <v>219238</v>
      </c>
    </row>
    <row r="6" spans="1:5">
      <c r="A6" s="311" t="s">
        <v>26</v>
      </c>
      <c r="B6" s="194">
        <v>80</v>
      </c>
      <c r="C6" s="194">
        <v>1038</v>
      </c>
      <c r="D6" s="194">
        <v>678</v>
      </c>
      <c r="E6" s="194">
        <v>6423</v>
      </c>
    </row>
    <row r="7" spans="1:5">
      <c r="A7" s="311" t="s">
        <v>25</v>
      </c>
      <c r="B7" s="194">
        <v>41</v>
      </c>
      <c r="C7" s="194">
        <v>655</v>
      </c>
      <c r="D7" s="194">
        <v>329</v>
      </c>
      <c r="E7" s="194">
        <v>2833</v>
      </c>
    </row>
    <row r="8" spans="1:5">
      <c r="A8" s="311" t="s">
        <v>24</v>
      </c>
      <c r="B8" s="194">
        <v>74</v>
      </c>
      <c r="C8" s="194">
        <v>1371</v>
      </c>
      <c r="D8" s="194">
        <v>911</v>
      </c>
      <c r="E8" s="194">
        <v>9381</v>
      </c>
    </row>
    <row r="9" spans="1:5">
      <c r="A9" s="310" t="s">
        <v>23</v>
      </c>
      <c r="B9" s="308">
        <v>195</v>
      </c>
      <c r="C9" s="308">
        <v>3064</v>
      </c>
      <c r="D9" s="308">
        <v>1918</v>
      </c>
      <c r="E9" s="308">
        <v>18637</v>
      </c>
    </row>
    <row r="10" spans="1:5">
      <c r="A10" s="311" t="s">
        <v>22</v>
      </c>
      <c r="B10" s="194">
        <v>161</v>
      </c>
      <c r="C10" s="194">
        <v>2314</v>
      </c>
      <c r="D10" s="194">
        <v>1476</v>
      </c>
      <c r="E10" s="194">
        <v>13554</v>
      </c>
    </row>
    <row r="11" spans="1:5">
      <c r="A11" s="311" t="s">
        <v>21</v>
      </c>
      <c r="B11" s="194">
        <v>40</v>
      </c>
      <c r="C11" s="194">
        <v>500</v>
      </c>
      <c r="D11" s="194">
        <v>407</v>
      </c>
      <c r="E11" s="194">
        <v>3298</v>
      </c>
    </row>
    <row r="12" spans="1:5">
      <c r="A12" s="311" t="s">
        <v>20</v>
      </c>
      <c r="B12" s="194">
        <v>44</v>
      </c>
      <c r="C12" s="194">
        <v>490</v>
      </c>
      <c r="D12" s="194">
        <v>230</v>
      </c>
      <c r="E12" s="194">
        <v>1404</v>
      </c>
    </row>
    <row r="13" spans="1:5">
      <c r="A13" s="310" t="s">
        <v>19</v>
      </c>
      <c r="B13" s="308">
        <v>245</v>
      </c>
      <c r="C13" s="308">
        <v>3304</v>
      </c>
      <c r="D13" s="308">
        <v>2113</v>
      </c>
      <c r="E13" s="308">
        <v>18256</v>
      </c>
    </row>
    <row r="14" spans="1:5">
      <c r="A14" s="311" t="s">
        <v>18</v>
      </c>
      <c r="B14" s="194">
        <v>145</v>
      </c>
      <c r="C14" s="194">
        <v>2442</v>
      </c>
      <c r="D14" s="194">
        <v>1744</v>
      </c>
      <c r="E14" s="194">
        <v>8134</v>
      </c>
    </row>
    <row r="15" spans="1:5">
      <c r="A15" s="311" t="s">
        <v>17</v>
      </c>
      <c r="B15" s="194">
        <v>41</v>
      </c>
      <c r="C15" s="194">
        <v>529</v>
      </c>
      <c r="D15" s="194">
        <v>237</v>
      </c>
      <c r="E15" s="194">
        <v>2097</v>
      </c>
    </row>
    <row r="16" spans="1:5">
      <c r="A16" s="311" t="s">
        <v>16</v>
      </c>
      <c r="B16" s="194">
        <v>16</v>
      </c>
      <c r="C16" s="194">
        <v>192</v>
      </c>
      <c r="D16" s="194">
        <v>94</v>
      </c>
      <c r="E16" s="194">
        <v>576</v>
      </c>
    </row>
    <row r="17" spans="1:5">
      <c r="A17" s="310" t="s">
        <v>15</v>
      </c>
      <c r="B17" s="308">
        <v>202</v>
      </c>
      <c r="C17" s="308">
        <v>3163</v>
      </c>
      <c r="D17" s="308">
        <v>2075</v>
      </c>
      <c r="E17" s="308">
        <v>10807</v>
      </c>
    </row>
    <row r="18" spans="1:5">
      <c r="A18" s="309" t="s">
        <v>14</v>
      </c>
      <c r="B18" s="308">
        <v>642</v>
      </c>
      <c r="C18" s="308">
        <v>9531</v>
      </c>
      <c r="D18" s="308">
        <v>6106</v>
      </c>
      <c r="E18" s="308">
        <v>47700</v>
      </c>
    </row>
    <row r="19" spans="1:5">
      <c r="A19" s="311" t="s">
        <v>13</v>
      </c>
      <c r="B19" s="194">
        <v>117</v>
      </c>
      <c r="C19" s="194">
        <v>1524</v>
      </c>
      <c r="D19" s="194">
        <v>1130</v>
      </c>
      <c r="E19" s="194">
        <v>7169</v>
      </c>
    </row>
    <row r="20" spans="1:5">
      <c r="A20" s="311" t="s">
        <v>12</v>
      </c>
      <c r="B20" s="194">
        <v>68</v>
      </c>
      <c r="C20" s="194">
        <v>921</v>
      </c>
      <c r="D20" s="194">
        <v>634</v>
      </c>
      <c r="E20" s="194">
        <v>3319</v>
      </c>
    </row>
    <row r="21" spans="1:5">
      <c r="A21" s="311" t="s">
        <v>11</v>
      </c>
      <c r="B21" s="194">
        <v>11</v>
      </c>
      <c r="C21" s="194">
        <v>189</v>
      </c>
      <c r="D21" s="194">
        <v>58</v>
      </c>
      <c r="E21" s="194">
        <v>1084</v>
      </c>
    </row>
    <row r="22" spans="1:5">
      <c r="A22" s="310" t="s">
        <v>10</v>
      </c>
      <c r="B22" s="308">
        <v>196</v>
      </c>
      <c r="C22" s="308">
        <v>2634</v>
      </c>
      <c r="D22" s="308">
        <v>1822</v>
      </c>
      <c r="E22" s="308">
        <v>11572</v>
      </c>
    </row>
    <row r="23" spans="1:5">
      <c r="A23" s="311" t="s">
        <v>9</v>
      </c>
      <c r="B23" s="194">
        <v>200</v>
      </c>
      <c r="C23" s="194">
        <v>3923</v>
      </c>
      <c r="D23" s="194">
        <v>2331</v>
      </c>
      <c r="E23" s="194">
        <v>21883</v>
      </c>
    </row>
    <row r="24" spans="1:5">
      <c r="A24" s="311" t="s">
        <v>8</v>
      </c>
      <c r="B24" s="194">
        <v>30</v>
      </c>
      <c r="C24" s="194">
        <v>529</v>
      </c>
      <c r="D24" s="194">
        <v>336</v>
      </c>
      <c r="E24" s="194">
        <v>3016</v>
      </c>
    </row>
    <row r="25" spans="1:5">
      <c r="A25" s="311" t="s">
        <v>7</v>
      </c>
      <c r="B25" s="194">
        <v>63</v>
      </c>
      <c r="C25" s="194">
        <v>701</v>
      </c>
      <c r="D25" s="194">
        <v>483</v>
      </c>
      <c r="E25" s="194">
        <v>1963</v>
      </c>
    </row>
    <row r="26" spans="1:5">
      <c r="A26" s="310" t="s">
        <v>6</v>
      </c>
      <c r="B26" s="308">
        <v>293</v>
      </c>
      <c r="C26" s="308">
        <v>5153</v>
      </c>
      <c r="D26" s="308">
        <v>3150</v>
      </c>
      <c r="E26" s="308">
        <v>26862</v>
      </c>
    </row>
    <row r="27" spans="1:5">
      <c r="A27" s="311" t="s">
        <v>5</v>
      </c>
      <c r="B27" s="194">
        <v>84</v>
      </c>
      <c r="C27" s="194">
        <v>1207</v>
      </c>
      <c r="D27" s="194">
        <v>720</v>
      </c>
      <c r="E27" s="194">
        <v>7523</v>
      </c>
    </row>
    <row r="28" spans="1:5">
      <c r="A28" s="311" t="s">
        <v>4</v>
      </c>
      <c r="B28" s="194">
        <v>27</v>
      </c>
      <c r="C28" s="194">
        <v>339</v>
      </c>
      <c r="D28" s="194">
        <v>186</v>
      </c>
      <c r="E28" s="194">
        <v>1358</v>
      </c>
    </row>
    <row r="29" spans="1:5">
      <c r="A29" s="311" t="s">
        <v>3</v>
      </c>
      <c r="B29" s="194">
        <v>259</v>
      </c>
      <c r="C29" s="194">
        <v>4540</v>
      </c>
      <c r="D29" s="194">
        <v>2680</v>
      </c>
      <c r="E29" s="194">
        <v>16780</v>
      </c>
    </row>
    <row r="30" spans="1:5">
      <c r="A30" s="310" t="s">
        <v>2</v>
      </c>
      <c r="B30" s="308">
        <v>370</v>
      </c>
      <c r="C30" s="308">
        <v>6086</v>
      </c>
      <c r="D30" s="308">
        <v>3586</v>
      </c>
      <c r="E30" s="308">
        <v>25661</v>
      </c>
    </row>
    <row r="31" spans="1:5">
      <c r="A31" s="309" t="s">
        <v>1</v>
      </c>
      <c r="B31" s="308">
        <v>859</v>
      </c>
      <c r="C31" s="308">
        <v>13873</v>
      </c>
      <c r="D31" s="308">
        <v>8558</v>
      </c>
      <c r="E31" s="308">
        <v>64095</v>
      </c>
    </row>
    <row r="32" spans="1:5" ht="12" customHeight="1">
      <c r="A32" s="307" t="s">
        <v>198</v>
      </c>
      <c r="B32" s="117" t="s">
        <v>29</v>
      </c>
      <c r="C32" s="117" t="s">
        <v>29</v>
      </c>
      <c r="D32" s="117" t="s">
        <v>29</v>
      </c>
      <c r="E32" s="126">
        <v>5504</v>
      </c>
    </row>
    <row r="33" spans="1:5">
      <c r="A33" s="180" t="s">
        <v>0</v>
      </c>
      <c r="B33" s="6">
        <v>3000</v>
      </c>
      <c r="C33" s="6">
        <v>55386</v>
      </c>
      <c r="D33" s="6">
        <v>36945</v>
      </c>
      <c r="E33" s="6">
        <v>336537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horizontalDpi="300" verticalDpi="3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B1574C-DD8D-46BF-B9AE-C68280DF8961}">
  <dimension ref="A1:H32"/>
  <sheetViews>
    <sheetView workbookViewId="0"/>
  </sheetViews>
  <sheetFormatPr defaultRowHeight="11.25"/>
  <cols>
    <col min="1" max="1" width="22.5703125" style="314" customWidth="1"/>
    <col min="2" max="8" width="10.28515625" style="314" customWidth="1"/>
    <col min="9" max="16384" width="9.140625" style="314"/>
  </cols>
  <sheetData>
    <row r="1" spans="1:8" s="323" customFormat="1" ht="12" thickBot="1">
      <c r="A1" s="332" t="s">
        <v>211</v>
      </c>
      <c r="B1" s="332"/>
      <c r="C1" s="332"/>
      <c r="D1" s="332"/>
      <c r="E1" s="332"/>
      <c r="F1" s="332"/>
      <c r="G1" s="331"/>
      <c r="H1" s="331"/>
    </row>
    <row r="2" spans="1:8" s="326" customFormat="1" ht="33.75">
      <c r="A2" s="330" t="s">
        <v>37</v>
      </c>
      <c r="B2" s="328" t="s">
        <v>210</v>
      </c>
      <c r="C2" s="329" t="s">
        <v>209</v>
      </c>
      <c r="D2" s="328" t="s">
        <v>208</v>
      </c>
      <c r="E2" s="328" t="s">
        <v>207</v>
      </c>
      <c r="F2" s="328" t="s">
        <v>206</v>
      </c>
      <c r="G2" s="328" t="s">
        <v>205</v>
      </c>
      <c r="H2" s="327" t="s">
        <v>204</v>
      </c>
    </row>
    <row r="3" spans="1:8" s="323" customFormat="1">
      <c r="A3" s="325" t="s">
        <v>30</v>
      </c>
      <c r="B3" s="324">
        <v>37.908000000000001</v>
      </c>
      <c r="C3" s="324">
        <v>4.0389999999999997</v>
      </c>
      <c r="D3" s="324">
        <v>15.973000000000001</v>
      </c>
      <c r="E3" s="324">
        <f t="shared" ref="E3:E32" si="0">B3+C3+D3</f>
        <v>57.92</v>
      </c>
      <c r="F3" s="324">
        <v>5.3479999999999999</v>
      </c>
      <c r="G3" s="324">
        <v>65.775999999999982</v>
      </c>
      <c r="H3" s="324">
        <v>147.107</v>
      </c>
    </row>
    <row r="4" spans="1:8" s="323" customFormat="1">
      <c r="A4" s="321" t="s">
        <v>28</v>
      </c>
      <c r="B4" s="320">
        <v>252.11199999999999</v>
      </c>
      <c r="C4" s="320">
        <v>22.895</v>
      </c>
      <c r="D4" s="320">
        <v>43.646000000000001</v>
      </c>
      <c r="E4" s="320">
        <f t="shared" si="0"/>
        <v>318.65300000000002</v>
      </c>
      <c r="F4" s="320">
        <v>164.173</v>
      </c>
      <c r="G4" s="320">
        <v>492.947</v>
      </c>
      <c r="H4" s="320">
        <v>601.17399999999998</v>
      </c>
    </row>
    <row r="5" spans="1:8" s="315" customFormat="1">
      <c r="A5" s="318" t="s">
        <v>27</v>
      </c>
      <c r="B5" s="316">
        <v>290.02</v>
      </c>
      <c r="C5" s="316">
        <v>26.934000000000005</v>
      </c>
      <c r="D5" s="316">
        <v>59.619</v>
      </c>
      <c r="E5" s="316">
        <f t="shared" si="0"/>
        <v>376.57299999999998</v>
      </c>
      <c r="F5" s="316">
        <v>169.52100000000002</v>
      </c>
      <c r="G5" s="316">
        <v>558.72299999999996</v>
      </c>
      <c r="H5" s="316">
        <v>748.28099999999995</v>
      </c>
    </row>
    <row r="6" spans="1:8" s="322" customFormat="1">
      <c r="A6" s="321" t="s">
        <v>26</v>
      </c>
      <c r="B6" s="320">
        <v>250.36799999999999</v>
      </c>
      <c r="C6" s="320">
        <v>12.618</v>
      </c>
      <c r="D6" s="320">
        <v>22.081</v>
      </c>
      <c r="E6" s="320">
        <f t="shared" si="0"/>
        <v>285.06700000000001</v>
      </c>
      <c r="F6" s="320">
        <v>54.466999999999999</v>
      </c>
      <c r="G6" s="320">
        <v>347.62</v>
      </c>
      <c r="H6" s="320">
        <v>455.03899999999999</v>
      </c>
    </row>
    <row r="7" spans="1:8" s="322" customFormat="1">
      <c r="A7" s="321" t="s">
        <v>25</v>
      </c>
      <c r="B7" s="320">
        <v>102.842</v>
      </c>
      <c r="C7" s="320">
        <v>4.758</v>
      </c>
      <c r="D7" s="320">
        <v>19.108000000000001</v>
      </c>
      <c r="E7" s="320">
        <f t="shared" si="0"/>
        <v>126.708</v>
      </c>
      <c r="F7" s="320">
        <v>61.426000000000002</v>
      </c>
      <c r="G7" s="320">
        <v>189.91</v>
      </c>
      <c r="H7" s="320">
        <v>230.3</v>
      </c>
    </row>
    <row r="8" spans="1:8" s="315" customFormat="1">
      <c r="A8" s="321" t="s">
        <v>24</v>
      </c>
      <c r="B8" s="320">
        <v>138.179</v>
      </c>
      <c r="C8" s="320">
        <v>9.9740000000000002</v>
      </c>
      <c r="D8" s="320">
        <v>37.802999999999997</v>
      </c>
      <c r="E8" s="320">
        <f t="shared" si="0"/>
        <v>185.95599999999999</v>
      </c>
      <c r="F8" s="320">
        <v>134.55000000000001</v>
      </c>
      <c r="G8" s="320">
        <v>322.89</v>
      </c>
      <c r="H8" s="320">
        <v>432.93299999999999</v>
      </c>
    </row>
    <row r="9" spans="1:8" s="315" customFormat="1">
      <c r="A9" s="319" t="s">
        <v>23</v>
      </c>
      <c r="B9" s="316">
        <v>491.38900000000001</v>
      </c>
      <c r="C9" s="316">
        <v>27.35</v>
      </c>
      <c r="D9" s="316">
        <v>78.99199999999999</v>
      </c>
      <c r="E9" s="316">
        <f t="shared" si="0"/>
        <v>597.73099999999999</v>
      </c>
      <c r="F9" s="316">
        <v>250.44300000000001</v>
      </c>
      <c r="G9" s="316">
        <v>860.42</v>
      </c>
      <c r="H9" s="316">
        <v>1118.2719999999999</v>
      </c>
    </row>
    <row r="10" spans="1:8" s="315" customFormat="1">
      <c r="A10" s="321" t="s">
        <v>22</v>
      </c>
      <c r="B10" s="320">
        <v>224.97800000000001</v>
      </c>
      <c r="C10" s="320">
        <v>7.7139999999999995</v>
      </c>
      <c r="D10" s="320">
        <v>20.16</v>
      </c>
      <c r="E10" s="320">
        <f t="shared" si="0"/>
        <v>252.852</v>
      </c>
      <c r="F10" s="320">
        <v>81.411000000000001</v>
      </c>
      <c r="G10" s="320">
        <v>347.99199999999996</v>
      </c>
      <c r="H10" s="320">
        <v>422.09500000000003</v>
      </c>
    </row>
    <row r="11" spans="1:8" s="315" customFormat="1">
      <c r="A11" s="321" t="s">
        <v>21</v>
      </c>
      <c r="B11" s="320">
        <v>145.79</v>
      </c>
      <c r="C11" s="320">
        <v>5.63</v>
      </c>
      <c r="D11" s="320">
        <v>13.144</v>
      </c>
      <c r="E11" s="320">
        <f t="shared" si="0"/>
        <v>164.56399999999999</v>
      </c>
      <c r="F11" s="320">
        <v>93.837999999999994</v>
      </c>
      <c r="G11" s="320">
        <v>258.803</v>
      </c>
      <c r="H11" s="320">
        <v>325.32299999999998</v>
      </c>
    </row>
    <row r="12" spans="1:8" s="315" customFormat="1">
      <c r="A12" s="321" t="s">
        <v>20</v>
      </c>
      <c r="B12" s="320">
        <v>113.977</v>
      </c>
      <c r="C12" s="320">
        <v>9.1969999999999992</v>
      </c>
      <c r="D12" s="320">
        <v>31.472999999999999</v>
      </c>
      <c r="E12" s="320">
        <f t="shared" si="0"/>
        <v>154.64699999999999</v>
      </c>
      <c r="F12" s="320">
        <v>118.346</v>
      </c>
      <c r="G12" s="320">
        <v>273.31100000000004</v>
      </c>
      <c r="H12" s="320">
        <v>365.82499999999999</v>
      </c>
    </row>
    <row r="13" spans="1:8" s="315" customFormat="1">
      <c r="A13" s="319" t="s">
        <v>19</v>
      </c>
      <c r="B13" s="316">
        <v>484.745</v>
      </c>
      <c r="C13" s="316">
        <v>22.540999999999997</v>
      </c>
      <c r="D13" s="316">
        <v>64.777000000000001</v>
      </c>
      <c r="E13" s="316">
        <f t="shared" si="0"/>
        <v>572.06299999999999</v>
      </c>
      <c r="F13" s="316">
        <v>293.59500000000003</v>
      </c>
      <c r="G13" s="316">
        <v>880.10599999999999</v>
      </c>
      <c r="H13" s="316">
        <v>1113.2429999999999</v>
      </c>
    </row>
    <row r="14" spans="1:8" s="315" customFormat="1">
      <c r="A14" s="321" t="s">
        <v>18</v>
      </c>
      <c r="B14" s="320">
        <v>227.84100000000001</v>
      </c>
      <c r="C14" s="320">
        <v>8.15</v>
      </c>
      <c r="D14" s="320">
        <v>18.64</v>
      </c>
      <c r="E14" s="320">
        <f t="shared" si="0"/>
        <v>254.63100000000003</v>
      </c>
      <c r="F14" s="320">
        <v>111.20099999999999</v>
      </c>
      <c r="G14" s="320">
        <v>368.42200000000003</v>
      </c>
      <c r="H14" s="320">
        <v>440.887</v>
      </c>
    </row>
    <row r="15" spans="1:8" s="315" customFormat="1">
      <c r="A15" s="321" t="s">
        <v>17</v>
      </c>
      <c r="B15" s="320">
        <v>249.476</v>
      </c>
      <c r="C15" s="320">
        <v>10.488</v>
      </c>
      <c r="D15" s="320">
        <v>31.67</v>
      </c>
      <c r="E15" s="320">
        <f t="shared" si="0"/>
        <v>291.63400000000001</v>
      </c>
      <c r="F15" s="320">
        <v>177.83799999999999</v>
      </c>
      <c r="G15" s="320">
        <v>476.83499999999998</v>
      </c>
      <c r="H15" s="320">
        <v>570.67100000000005</v>
      </c>
    </row>
    <row r="16" spans="1:8" s="322" customFormat="1">
      <c r="A16" s="321" t="s">
        <v>16</v>
      </c>
      <c r="B16" s="320">
        <v>213.654</v>
      </c>
      <c r="C16" s="320">
        <v>9.69</v>
      </c>
      <c r="D16" s="320">
        <v>17.047999999999998</v>
      </c>
      <c r="E16" s="320">
        <f t="shared" si="0"/>
        <v>240.392</v>
      </c>
      <c r="F16" s="320">
        <v>66.284000000000006</v>
      </c>
      <c r="G16" s="320">
        <v>310.16000000000003</v>
      </c>
      <c r="H16" s="320">
        <v>341.887</v>
      </c>
    </row>
    <row r="17" spans="1:8" s="322" customFormat="1">
      <c r="A17" s="319" t="s">
        <v>15</v>
      </c>
      <c r="B17" s="316">
        <v>690.971</v>
      </c>
      <c r="C17" s="316">
        <v>28.328000000000003</v>
      </c>
      <c r="D17" s="316">
        <v>67.358000000000004</v>
      </c>
      <c r="E17" s="316">
        <f t="shared" si="0"/>
        <v>786.65699999999993</v>
      </c>
      <c r="F17" s="316">
        <v>355.32299999999998</v>
      </c>
      <c r="G17" s="316">
        <v>1155.4169999999999</v>
      </c>
      <c r="H17" s="316">
        <v>1353.4449999999999</v>
      </c>
    </row>
    <row r="18" spans="1:8" s="315" customFormat="1">
      <c r="A18" s="318" t="s">
        <v>14</v>
      </c>
      <c r="B18" s="316">
        <v>1667.105</v>
      </c>
      <c r="C18" s="316">
        <v>78.218999999999994</v>
      </c>
      <c r="D18" s="316">
        <v>211.12699999999998</v>
      </c>
      <c r="E18" s="316">
        <f t="shared" si="0"/>
        <v>1956.451</v>
      </c>
      <c r="F18" s="316">
        <v>899.36099999999999</v>
      </c>
      <c r="G18" s="316">
        <v>2895.9429999999998</v>
      </c>
      <c r="H18" s="316">
        <v>3584.96</v>
      </c>
    </row>
    <row r="19" spans="1:8" s="315" customFormat="1">
      <c r="A19" s="321" t="s">
        <v>13</v>
      </c>
      <c r="B19" s="320">
        <v>250.40100000000001</v>
      </c>
      <c r="C19" s="320">
        <v>20.302</v>
      </c>
      <c r="D19" s="320">
        <v>48.69</v>
      </c>
      <c r="E19" s="320">
        <f t="shared" si="0"/>
        <v>319.39300000000003</v>
      </c>
      <c r="F19" s="320">
        <v>206.60599999999999</v>
      </c>
      <c r="G19" s="320">
        <v>528.53</v>
      </c>
      <c r="H19" s="320">
        <v>680.98</v>
      </c>
    </row>
    <row r="20" spans="1:8" s="315" customFormat="1">
      <c r="A20" s="321" t="s">
        <v>12</v>
      </c>
      <c r="B20" s="320">
        <v>147.37299999999999</v>
      </c>
      <c r="C20" s="320">
        <v>19.745000000000001</v>
      </c>
      <c r="D20" s="320">
        <v>35.079000000000001</v>
      </c>
      <c r="E20" s="320">
        <f t="shared" si="0"/>
        <v>202.197</v>
      </c>
      <c r="F20" s="320">
        <v>87.611999999999995</v>
      </c>
      <c r="G20" s="320">
        <v>290.43</v>
      </c>
      <c r="H20" s="320">
        <v>381.613</v>
      </c>
    </row>
    <row r="21" spans="1:8" s="315" customFormat="1">
      <c r="A21" s="321" t="s">
        <v>11</v>
      </c>
      <c r="B21" s="320">
        <v>62.078000000000003</v>
      </c>
      <c r="C21" s="320">
        <v>5.8179999999999996</v>
      </c>
      <c r="D21" s="320">
        <v>23.321000000000002</v>
      </c>
      <c r="E21" s="320">
        <f t="shared" si="0"/>
        <v>91.216999999999999</v>
      </c>
      <c r="F21" s="320">
        <v>98.241</v>
      </c>
      <c r="G21" s="320">
        <v>189.65200000000002</v>
      </c>
      <c r="H21" s="320">
        <v>252.37100000000001</v>
      </c>
    </row>
    <row r="22" spans="1:8" s="315" customFormat="1">
      <c r="A22" s="319" t="s">
        <v>10</v>
      </c>
      <c r="B22" s="316">
        <v>459.85199999999998</v>
      </c>
      <c r="C22" s="316">
        <v>45.865000000000002</v>
      </c>
      <c r="D22" s="316">
        <v>107.09</v>
      </c>
      <c r="E22" s="316">
        <f t="shared" si="0"/>
        <v>612.80700000000002</v>
      </c>
      <c r="F22" s="316">
        <v>392.45899999999995</v>
      </c>
      <c r="G22" s="316">
        <v>1008.612</v>
      </c>
      <c r="H22" s="316">
        <v>1314.9640000000002</v>
      </c>
    </row>
    <row r="23" spans="1:8" s="315" customFormat="1">
      <c r="A23" s="321" t="s">
        <v>9</v>
      </c>
      <c r="B23" s="320">
        <v>317.20299999999997</v>
      </c>
      <c r="C23" s="320">
        <v>10.051</v>
      </c>
      <c r="D23" s="320">
        <v>108.09399999999999</v>
      </c>
      <c r="E23" s="320">
        <f t="shared" si="0"/>
        <v>435.34799999999996</v>
      </c>
      <c r="F23" s="320">
        <v>68.221999999999994</v>
      </c>
      <c r="G23" s="320">
        <v>520.20399999999995</v>
      </c>
      <c r="H23" s="320">
        <v>600.48699999999997</v>
      </c>
    </row>
    <row r="24" spans="1:8" s="315" customFormat="1">
      <c r="A24" s="321" t="s">
        <v>8</v>
      </c>
      <c r="B24" s="320">
        <v>327.95400000000001</v>
      </c>
      <c r="C24" s="320">
        <v>5.2410000000000005</v>
      </c>
      <c r="D24" s="320">
        <v>45.137999999999998</v>
      </c>
      <c r="E24" s="320">
        <f t="shared" si="0"/>
        <v>378.33299999999997</v>
      </c>
      <c r="F24" s="320">
        <v>32.526000000000003</v>
      </c>
      <c r="G24" s="320">
        <v>414.94900000000007</v>
      </c>
      <c r="H24" s="320">
        <v>587.44799999999998</v>
      </c>
    </row>
    <row r="25" spans="1:8" s="315" customFormat="1">
      <c r="A25" s="321" t="s">
        <v>7</v>
      </c>
      <c r="B25" s="320">
        <v>263.37700000000001</v>
      </c>
      <c r="C25" s="320">
        <v>35.423999999999999</v>
      </c>
      <c r="D25" s="320">
        <v>64.132000000000005</v>
      </c>
      <c r="E25" s="320">
        <f t="shared" si="0"/>
        <v>362.93299999999999</v>
      </c>
      <c r="F25" s="320">
        <v>122.089</v>
      </c>
      <c r="G25" s="320">
        <v>489.505</v>
      </c>
      <c r="H25" s="320">
        <v>622.91600000000005</v>
      </c>
    </row>
    <row r="26" spans="1:8" s="322" customFormat="1">
      <c r="A26" s="319" t="s">
        <v>6</v>
      </c>
      <c r="B26" s="316">
        <v>908.53399999999988</v>
      </c>
      <c r="C26" s="316">
        <v>50.716000000000001</v>
      </c>
      <c r="D26" s="316">
        <v>217.364</v>
      </c>
      <c r="E26" s="316">
        <f t="shared" si="0"/>
        <v>1176.6139999999998</v>
      </c>
      <c r="F26" s="316">
        <v>222.83699999999999</v>
      </c>
      <c r="G26" s="316">
        <v>1424.6579999999999</v>
      </c>
      <c r="H26" s="316">
        <v>1810.8510000000001</v>
      </c>
    </row>
    <row r="27" spans="1:8" s="315" customFormat="1">
      <c r="A27" s="321" t="s">
        <v>5</v>
      </c>
      <c r="B27" s="320">
        <v>366.07600000000002</v>
      </c>
      <c r="C27" s="320">
        <v>37.700000000000003</v>
      </c>
      <c r="D27" s="320">
        <v>103.86</v>
      </c>
      <c r="E27" s="320">
        <f t="shared" si="0"/>
        <v>507.63600000000002</v>
      </c>
      <c r="F27" s="320">
        <v>173.779</v>
      </c>
      <c r="G27" s="320">
        <v>691.51800000000003</v>
      </c>
      <c r="H27" s="320">
        <v>860.38199999999995</v>
      </c>
    </row>
    <row r="28" spans="1:8" s="315" customFormat="1">
      <c r="A28" s="321" t="s">
        <v>4</v>
      </c>
      <c r="B28" s="320">
        <v>375.5</v>
      </c>
      <c r="C28" s="320">
        <v>6.2410000000000005</v>
      </c>
      <c r="D28" s="320">
        <v>30.741</v>
      </c>
      <c r="E28" s="320">
        <f t="shared" si="0"/>
        <v>412.48199999999997</v>
      </c>
      <c r="F28" s="320">
        <v>25.591999999999999</v>
      </c>
      <c r="G28" s="320">
        <v>441.05500000000001</v>
      </c>
      <c r="H28" s="320">
        <v>535.327</v>
      </c>
    </row>
    <row r="29" spans="1:8" s="315" customFormat="1">
      <c r="A29" s="321" t="s">
        <v>3</v>
      </c>
      <c r="B29" s="320">
        <v>255.16800000000001</v>
      </c>
      <c r="C29" s="320">
        <v>10.420999999999999</v>
      </c>
      <c r="D29" s="320">
        <v>29.073</v>
      </c>
      <c r="E29" s="320">
        <f t="shared" si="0"/>
        <v>294.66199999999998</v>
      </c>
      <c r="F29" s="320">
        <v>38.18</v>
      </c>
      <c r="G29" s="320">
        <v>339.37700000000001</v>
      </c>
      <c r="H29" s="320">
        <v>448.49599999999998</v>
      </c>
    </row>
    <row r="30" spans="1:8" s="315" customFormat="1">
      <c r="A30" s="319" t="s">
        <v>2</v>
      </c>
      <c r="B30" s="316">
        <v>996.74400000000003</v>
      </c>
      <c r="C30" s="316">
        <v>54.361999999999995</v>
      </c>
      <c r="D30" s="316">
        <v>163.67400000000001</v>
      </c>
      <c r="E30" s="316">
        <f t="shared" si="0"/>
        <v>1214.78</v>
      </c>
      <c r="F30" s="316">
        <v>237.55099999999999</v>
      </c>
      <c r="G30" s="316">
        <v>1471.95</v>
      </c>
      <c r="H30" s="316">
        <v>1844.2049999999999</v>
      </c>
    </row>
    <row r="31" spans="1:8" s="315" customFormat="1">
      <c r="A31" s="318" t="s">
        <v>1</v>
      </c>
      <c r="B31" s="316">
        <v>2365.13</v>
      </c>
      <c r="C31" s="316">
        <v>150.94299999999998</v>
      </c>
      <c r="D31" s="316">
        <v>488.12800000000004</v>
      </c>
      <c r="E31" s="316">
        <f t="shared" si="0"/>
        <v>3004.2010000000005</v>
      </c>
      <c r="F31" s="316">
        <v>852.84699999999998</v>
      </c>
      <c r="G31" s="316">
        <v>3905.22</v>
      </c>
      <c r="H31" s="316">
        <v>4970.1589999999997</v>
      </c>
    </row>
    <row r="32" spans="1:8" s="315" customFormat="1">
      <c r="A32" s="317" t="s">
        <v>0</v>
      </c>
      <c r="B32" s="316">
        <v>4322.2549999999992</v>
      </c>
      <c r="C32" s="316">
        <v>256.096</v>
      </c>
      <c r="D32" s="316">
        <v>758.87400000000002</v>
      </c>
      <c r="E32" s="316">
        <f t="shared" si="0"/>
        <v>5337.2249999999985</v>
      </c>
      <c r="F32" s="316">
        <v>1921.729</v>
      </c>
      <c r="G32" s="316">
        <v>7359.8860000000004</v>
      </c>
      <c r="H32" s="316">
        <v>9303.4</v>
      </c>
    </row>
  </sheetData>
  <pageMargins left="0.43307086614173229" right="0.43307086614173229" top="0.62992125984251968" bottom="0.86614173228346458" header="0.51181102362204722" footer="0.59055118110236227"/>
  <pageSetup paperSize="9" orientation="portrait" cellComments="atEnd" r:id="rId1"/>
  <headerFooter alignWithMargins="0">
    <oddFooter>&amp;C&amp;Z&amp;F&amp;R&amp;D</oddFooter>
  </headerFooter>
  <legacy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D52976-DBE1-4CE7-A9A9-ECF144A0128A}">
  <dimension ref="A1:I33"/>
  <sheetViews>
    <sheetView workbookViewId="0"/>
  </sheetViews>
  <sheetFormatPr defaultRowHeight="11.25"/>
  <cols>
    <col min="1" max="1" width="22.28515625" style="333" customWidth="1"/>
    <col min="2" max="9" width="9.28515625" style="333" customWidth="1"/>
    <col min="10" max="16384" width="9.140625" style="333"/>
  </cols>
  <sheetData>
    <row r="1" spans="1:9" s="342" customFormat="1" ht="12" thickBot="1">
      <c r="A1" s="348" t="s">
        <v>218</v>
      </c>
      <c r="B1" s="346"/>
      <c r="C1" s="346"/>
      <c r="D1" s="346"/>
      <c r="E1" s="347"/>
      <c r="F1" s="345"/>
      <c r="H1" s="346"/>
      <c r="I1" s="345"/>
    </row>
    <row r="2" spans="1:9" s="342" customFormat="1">
      <c r="A2" s="995" t="s">
        <v>37</v>
      </c>
      <c r="B2" s="953" t="s">
        <v>217</v>
      </c>
      <c r="C2" s="926"/>
      <c r="D2" s="953" t="s">
        <v>216</v>
      </c>
      <c r="E2" s="926"/>
      <c r="F2" s="953" t="s">
        <v>215</v>
      </c>
      <c r="G2" s="927"/>
      <c r="H2" s="953" t="s">
        <v>214</v>
      </c>
      <c r="I2" s="927"/>
    </row>
    <row r="3" spans="1:9" s="342" customFormat="1" ht="33.75">
      <c r="A3" s="996"/>
      <c r="B3" s="344" t="s">
        <v>213</v>
      </c>
      <c r="C3" s="344" t="s">
        <v>212</v>
      </c>
      <c r="D3" s="344" t="s">
        <v>213</v>
      </c>
      <c r="E3" s="344" t="s">
        <v>212</v>
      </c>
      <c r="F3" s="344" t="s">
        <v>213</v>
      </c>
      <c r="G3" s="343" t="s">
        <v>212</v>
      </c>
      <c r="H3" s="344" t="s">
        <v>213</v>
      </c>
      <c r="I3" s="343" t="s">
        <v>212</v>
      </c>
    </row>
    <row r="4" spans="1:9" s="334" customFormat="1">
      <c r="A4" s="325" t="s">
        <v>30</v>
      </c>
      <c r="B4" s="341">
        <v>54295</v>
      </c>
      <c r="C4" s="341">
        <v>6290</v>
      </c>
      <c r="D4" s="340">
        <v>22794</v>
      </c>
      <c r="E4" s="340">
        <v>3420</v>
      </c>
      <c r="F4" s="340">
        <v>9839</v>
      </c>
      <c r="G4" s="340">
        <v>1880</v>
      </c>
      <c r="H4" s="340">
        <v>130</v>
      </c>
      <c r="I4" s="340">
        <v>26000</v>
      </c>
    </row>
    <row r="5" spans="1:9" s="334" customFormat="1">
      <c r="A5" s="321" t="s">
        <v>28</v>
      </c>
      <c r="B5" s="339">
        <v>298903</v>
      </c>
      <c r="C5" s="339">
        <v>5870</v>
      </c>
      <c r="D5" s="338">
        <v>229671</v>
      </c>
      <c r="E5" s="338">
        <v>4260</v>
      </c>
      <c r="F5" s="338">
        <v>81321</v>
      </c>
      <c r="G5" s="338">
        <v>2300</v>
      </c>
      <c r="H5" s="338">
        <v>23124</v>
      </c>
      <c r="I5" s="338">
        <v>69030</v>
      </c>
    </row>
    <row r="6" spans="1:9" s="336" customFormat="1">
      <c r="A6" s="318" t="s">
        <v>27</v>
      </c>
      <c r="B6" s="335">
        <v>353198</v>
      </c>
      <c r="C6" s="335">
        <v>5930</v>
      </c>
      <c r="D6" s="335">
        <v>252465</v>
      </c>
      <c r="E6" s="335">
        <v>4170</v>
      </c>
      <c r="F6" s="335">
        <v>91160</v>
      </c>
      <c r="G6" s="335">
        <v>2250</v>
      </c>
      <c r="H6" s="335">
        <v>23254</v>
      </c>
      <c r="I6" s="335">
        <v>68390</v>
      </c>
    </row>
    <row r="7" spans="1:9" s="334" customFormat="1">
      <c r="A7" s="321" t="s">
        <v>26</v>
      </c>
      <c r="B7" s="337">
        <v>725775</v>
      </c>
      <c r="C7" s="337">
        <v>7580</v>
      </c>
      <c r="D7" s="337">
        <v>306473</v>
      </c>
      <c r="E7" s="337">
        <v>4680</v>
      </c>
      <c r="F7" s="337">
        <v>89350</v>
      </c>
      <c r="G7" s="337">
        <v>2720</v>
      </c>
      <c r="H7" s="337">
        <v>183208</v>
      </c>
      <c r="I7" s="337">
        <v>53760</v>
      </c>
    </row>
    <row r="8" spans="1:9" s="334" customFormat="1">
      <c r="A8" s="321" t="s">
        <v>25</v>
      </c>
      <c r="B8" s="337">
        <v>271366</v>
      </c>
      <c r="C8" s="337">
        <v>7720</v>
      </c>
      <c r="D8" s="337">
        <v>137119</v>
      </c>
      <c r="E8" s="337">
        <v>4600</v>
      </c>
      <c r="F8" s="337">
        <v>26186</v>
      </c>
      <c r="G8" s="337">
        <v>2410</v>
      </c>
      <c r="H8" s="337">
        <v>51000</v>
      </c>
      <c r="I8" s="337">
        <v>68000</v>
      </c>
    </row>
    <row r="9" spans="1:9" s="334" customFormat="1">
      <c r="A9" s="321" t="s">
        <v>24</v>
      </c>
      <c r="B9" s="337">
        <v>158463</v>
      </c>
      <c r="C9" s="337">
        <v>6020</v>
      </c>
      <c r="D9" s="337">
        <v>108263</v>
      </c>
      <c r="E9" s="337">
        <v>3600</v>
      </c>
      <c r="F9" s="337">
        <v>23204</v>
      </c>
      <c r="G9" s="337">
        <v>2200</v>
      </c>
      <c r="H9" s="337">
        <v>2887</v>
      </c>
      <c r="I9" s="337">
        <v>48120</v>
      </c>
    </row>
    <row r="10" spans="1:9" s="336" customFormat="1">
      <c r="A10" s="319" t="s">
        <v>23</v>
      </c>
      <c r="B10" s="335">
        <v>1155604</v>
      </c>
      <c r="C10" s="335">
        <v>7350</v>
      </c>
      <c r="D10" s="335">
        <v>551855</v>
      </c>
      <c r="E10" s="335">
        <v>4400</v>
      </c>
      <c r="F10" s="335">
        <v>138740</v>
      </c>
      <c r="G10" s="335">
        <v>2560</v>
      </c>
      <c r="H10" s="335">
        <v>237095</v>
      </c>
      <c r="I10" s="335">
        <v>56210</v>
      </c>
    </row>
    <row r="11" spans="1:9" s="334" customFormat="1">
      <c r="A11" s="321" t="s">
        <v>22</v>
      </c>
      <c r="B11" s="337">
        <v>375493</v>
      </c>
      <c r="C11" s="337">
        <v>7460</v>
      </c>
      <c r="D11" s="337">
        <v>289525</v>
      </c>
      <c r="E11" s="337">
        <v>4690</v>
      </c>
      <c r="F11" s="337">
        <v>62791</v>
      </c>
      <c r="G11" s="337">
        <v>2690</v>
      </c>
      <c r="H11" s="337">
        <v>93541</v>
      </c>
      <c r="I11" s="337">
        <v>64470</v>
      </c>
    </row>
    <row r="12" spans="1:9" s="334" customFormat="1">
      <c r="A12" s="321" t="s">
        <v>21</v>
      </c>
      <c r="B12" s="337">
        <v>201525</v>
      </c>
      <c r="C12" s="337">
        <v>7150</v>
      </c>
      <c r="D12" s="337">
        <v>176291</v>
      </c>
      <c r="E12" s="337">
        <v>4490</v>
      </c>
      <c r="F12" s="337">
        <v>26053</v>
      </c>
      <c r="G12" s="337">
        <v>2600</v>
      </c>
      <c r="H12" s="337">
        <v>26563</v>
      </c>
      <c r="I12" s="337">
        <v>55800</v>
      </c>
    </row>
    <row r="13" spans="1:9" s="334" customFormat="1">
      <c r="A13" s="321" t="s">
        <v>20</v>
      </c>
      <c r="B13" s="337">
        <v>274905</v>
      </c>
      <c r="C13" s="337">
        <v>5760</v>
      </c>
      <c r="D13" s="337">
        <v>107700</v>
      </c>
      <c r="E13" s="337">
        <v>4310</v>
      </c>
      <c r="F13" s="337">
        <v>11486</v>
      </c>
      <c r="G13" s="337">
        <v>2400</v>
      </c>
      <c r="H13" s="337" t="s">
        <v>29</v>
      </c>
      <c r="I13" s="337" t="s">
        <v>29</v>
      </c>
    </row>
    <row r="14" spans="1:9" s="336" customFormat="1">
      <c r="A14" s="319" t="s">
        <v>19</v>
      </c>
      <c r="B14" s="335">
        <v>851923</v>
      </c>
      <c r="C14" s="335">
        <v>6740</v>
      </c>
      <c r="D14" s="335">
        <v>573516</v>
      </c>
      <c r="E14" s="335">
        <v>4550</v>
      </c>
      <c r="F14" s="335">
        <v>100330</v>
      </c>
      <c r="G14" s="335">
        <v>2630</v>
      </c>
      <c r="H14" s="335">
        <v>120104</v>
      </c>
      <c r="I14" s="335">
        <v>62330</v>
      </c>
    </row>
    <row r="15" spans="1:9" s="334" customFormat="1">
      <c r="A15" s="321" t="s">
        <v>18</v>
      </c>
      <c r="B15" s="337">
        <v>628960</v>
      </c>
      <c r="C15" s="337">
        <v>6890</v>
      </c>
      <c r="D15" s="337">
        <v>221920</v>
      </c>
      <c r="E15" s="337">
        <v>4960</v>
      </c>
      <c r="F15" s="337">
        <v>55136</v>
      </c>
      <c r="G15" s="337">
        <v>2770</v>
      </c>
      <c r="H15" s="337">
        <v>62540</v>
      </c>
      <c r="I15" s="337">
        <v>58390</v>
      </c>
    </row>
    <row r="16" spans="1:9" s="334" customFormat="1">
      <c r="A16" s="321" t="s">
        <v>17</v>
      </c>
      <c r="B16" s="337">
        <v>587180</v>
      </c>
      <c r="C16" s="337">
        <v>5240</v>
      </c>
      <c r="D16" s="337">
        <v>201090</v>
      </c>
      <c r="E16" s="337">
        <v>4170</v>
      </c>
      <c r="F16" s="337">
        <v>37236</v>
      </c>
      <c r="G16" s="337">
        <v>2400</v>
      </c>
      <c r="H16" s="337">
        <v>133964</v>
      </c>
      <c r="I16" s="337">
        <v>52350</v>
      </c>
    </row>
    <row r="17" spans="1:9" s="334" customFormat="1">
      <c r="A17" s="321" t="s">
        <v>16</v>
      </c>
      <c r="B17" s="337">
        <v>816909</v>
      </c>
      <c r="C17" s="337">
        <v>7340</v>
      </c>
      <c r="D17" s="337">
        <v>219039</v>
      </c>
      <c r="E17" s="337">
        <v>4820</v>
      </c>
      <c r="F17" s="337">
        <v>73509</v>
      </c>
      <c r="G17" s="337">
        <v>2830</v>
      </c>
      <c r="H17" s="337">
        <v>82026</v>
      </c>
      <c r="I17" s="337">
        <v>56570</v>
      </c>
    </row>
    <row r="18" spans="1:9" s="336" customFormat="1">
      <c r="A18" s="319" t="s">
        <v>15</v>
      </c>
      <c r="B18" s="335">
        <v>2033049</v>
      </c>
      <c r="C18" s="335">
        <v>6460</v>
      </c>
      <c r="D18" s="335">
        <v>642049</v>
      </c>
      <c r="E18" s="335">
        <v>4640</v>
      </c>
      <c r="F18" s="335">
        <v>165881</v>
      </c>
      <c r="G18" s="335">
        <v>2700</v>
      </c>
      <c r="H18" s="335">
        <v>278530</v>
      </c>
      <c r="I18" s="335">
        <v>54830</v>
      </c>
    </row>
    <row r="19" spans="1:9" s="336" customFormat="1">
      <c r="A19" s="318" t="s">
        <v>14</v>
      </c>
      <c r="B19" s="335">
        <v>4040576</v>
      </c>
      <c r="C19" s="335">
        <v>6750</v>
      </c>
      <c r="D19" s="335">
        <v>1767420</v>
      </c>
      <c r="E19" s="335">
        <v>4530</v>
      </c>
      <c r="F19" s="335">
        <v>404951</v>
      </c>
      <c r="G19" s="335">
        <v>2630</v>
      </c>
      <c r="H19" s="335">
        <v>635729</v>
      </c>
      <c r="I19" s="335">
        <v>56640</v>
      </c>
    </row>
    <row r="20" spans="1:9" s="334" customFormat="1">
      <c r="A20" s="321" t="s">
        <v>13</v>
      </c>
      <c r="B20" s="337">
        <v>289507</v>
      </c>
      <c r="C20" s="337">
        <v>6720</v>
      </c>
      <c r="D20" s="337">
        <v>246741</v>
      </c>
      <c r="E20" s="337">
        <v>4120</v>
      </c>
      <c r="F20" s="337">
        <v>116159</v>
      </c>
      <c r="G20" s="337">
        <v>2420</v>
      </c>
      <c r="H20" s="337" t="s">
        <v>29</v>
      </c>
      <c r="I20" s="337" t="s">
        <v>29</v>
      </c>
    </row>
    <row r="21" spans="1:9" s="334" customFormat="1">
      <c r="A21" s="321" t="s">
        <v>12</v>
      </c>
      <c r="B21" s="337">
        <v>94946</v>
      </c>
      <c r="C21" s="337">
        <v>5080</v>
      </c>
      <c r="D21" s="337">
        <v>169402</v>
      </c>
      <c r="E21" s="337">
        <v>3720</v>
      </c>
      <c r="F21" s="337">
        <v>77082</v>
      </c>
      <c r="G21" s="337">
        <v>2090</v>
      </c>
      <c r="H21" s="337">
        <v>16541</v>
      </c>
      <c r="I21" s="337">
        <v>54410</v>
      </c>
    </row>
    <row r="22" spans="1:9" s="334" customFormat="1">
      <c r="A22" s="321" t="s">
        <v>11</v>
      </c>
      <c r="B22" s="337">
        <v>21101</v>
      </c>
      <c r="C22" s="337">
        <v>5640</v>
      </c>
      <c r="D22" s="337">
        <v>55154</v>
      </c>
      <c r="E22" s="337">
        <v>3550</v>
      </c>
      <c r="F22" s="337">
        <v>16605</v>
      </c>
      <c r="G22" s="337">
        <v>1680</v>
      </c>
      <c r="H22" s="337" t="s">
        <v>29</v>
      </c>
      <c r="I22" s="337" t="s">
        <v>29</v>
      </c>
    </row>
    <row r="23" spans="1:9" s="336" customFormat="1">
      <c r="A23" s="319" t="s">
        <v>10</v>
      </c>
      <c r="B23" s="335">
        <v>405554</v>
      </c>
      <c r="C23" s="335">
        <v>6190</v>
      </c>
      <c r="D23" s="335">
        <v>471297</v>
      </c>
      <c r="E23" s="335">
        <v>3900</v>
      </c>
      <c r="F23" s="335">
        <v>209846</v>
      </c>
      <c r="G23" s="335">
        <v>2210</v>
      </c>
      <c r="H23" s="335">
        <v>16541</v>
      </c>
      <c r="I23" s="335">
        <v>54410</v>
      </c>
    </row>
    <row r="24" spans="1:9" s="334" customFormat="1">
      <c r="A24" s="321" t="s">
        <v>9</v>
      </c>
      <c r="B24" s="337">
        <v>791247</v>
      </c>
      <c r="C24" s="337">
        <v>6910</v>
      </c>
      <c r="D24" s="337">
        <v>264959</v>
      </c>
      <c r="E24" s="337">
        <v>4400</v>
      </c>
      <c r="F24" s="337">
        <v>111494</v>
      </c>
      <c r="G24" s="337">
        <v>2710</v>
      </c>
      <c r="H24" s="337">
        <v>32087</v>
      </c>
      <c r="I24" s="337">
        <v>64820</v>
      </c>
    </row>
    <row r="25" spans="1:9" s="334" customFormat="1">
      <c r="A25" s="321" t="s">
        <v>8</v>
      </c>
      <c r="B25" s="337">
        <v>211774</v>
      </c>
      <c r="C25" s="337">
        <v>4540</v>
      </c>
      <c r="D25" s="337">
        <v>345965</v>
      </c>
      <c r="E25" s="337">
        <v>3310</v>
      </c>
      <c r="F25" s="337">
        <v>148285</v>
      </c>
      <c r="G25" s="337">
        <v>2020</v>
      </c>
      <c r="H25" s="337">
        <v>36081</v>
      </c>
      <c r="I25" s="337">
        <v>54090</v>
      </c>
    </row>
    <row r="26" spans="1:9" s="334" customFormat="1">
      <c r="A26" s="321" t="s">
        <v>7</v>
      </c>
      <c r="B26" s="337">
        <v>601019</v>
      </c>
      <c r="C26" s="337">
        <v>6480</v>
      </c>
      <c r="D26" s="337">
        <v>118246</v>
      </c>
      <c r="E26" s="337">
        <v>4020</v>
      </c>
      <c r="F26" s="337">
        <v>103372</v>
      </c>
      <c r="G26" s="337">
        <v>2180</v>
      </c>
      <c r="H26" s="337" t="s">
        <v>29</v>
      </c>
      <c r="I26" s="337" t="s">
        <v>29</v>
      </c>
    </row>
    <row r="27" spans="1:9" s="336" customFormat="1">
      <c r="A27" s="319" t="s">
        <v>6</v>
      </c>
      <c r="B27" s="335">
        <v>1604040</v>
      </c>
      <c r="C27" s="335">
        <v>6320</v>
      </c>
      <c r="D27" s="335">
        <v>729170</v>
      </c>
      <c r="E27" s="335">
        <v>3750</v>
      </c>
      <c r="F27" s="335">
        <v>363151</v>
      </c>
      <c r="G27" s="335">
        <v>2240</v>
      </c>
      <c r="H27" s="335">
        <v>68168</v>
      </c>
      <c r="I27" s="335">
        <v>58660</v>
      </c>
    </row>
    <row r="28" spans="1:9" s="334" customFormat="1">
      <c r="A28" s="321" t="s">
        <v>5</v>
      </c>
      <c r="B28" s="337">
        <v>579923</v>
      </c>
      <c r="C28" s="337">
        <v>6470</v>
      </c>
      <c r="D28" s="337">
        <v>306848</v>
      </c>
      <c r="E28" s="337">
        <v>4500</v>
      </c>
      <c r="F28" s="337">
        <v>102220</v>
      </c>
      <c r="G28" s="337">
        <v>2510</v>
      </c>
      <c r="H28" s="337">
        <v>79141</v>
      </c>
      <c r="I28" s="337">
        <v>50890</v>
      </c>
    </row>
    <row r="29" spans="1:9" s="334" customFormat="1">
      <c r="A29" s="321" t="s">
        <v>4</v>
      </c>
      <c r="B29" s="337">
        <v>722244</v>
      </c>
      <c r="C29" s="337">
        <v>6310</v>
      </c>
      <c r="D29" s="337">
        <v>365695</v>
      </c>
      <c r="E29" s="337">
        <v>4100</v>
      </c>
      <c r="F29" s="337">
        <v>151908</v>
      </c>
      <c r="G29" s="337">
        <v>2350</v>
      </c>
      <c r="H29" s="337" t="s">
        <v>29</v>
      </c>
      <c r="I29" s="337" t="s">
        <v>29</v>
      </c>
    </row>
    <row r="30" spans="1:9" s="334" customFormat="1">
      <c r="A30" s="321" t="s">
        <v>3</v>
      </c>
      <c r="B30" s="337">
        <v>286908</v>
      </c>
      <c r="C30" s="337">
        <v>5870</v>
      </c>
      <c r="D30" s="337">
        <v>213739</v>
      </c>
      <c r="E30" s="337">
        <v>3900</v>
      </c>
      <c r="F30" s="337">
        <v>51548</v>
      </c>
      <c r="G30" s="337">
        <v>2240</v>
      </c>
      <c r="H30" s="337">
        <v>33535</v>
      </c>
      <c r="I30" s="337">
        <v>59040</v>
      </c>
    </row>
    <row r="31" spans="1:9" s="336" customFormat="1">
      <c r="A31" s="319" t="s">
        <v>2</v>
      </c>
      <c r="B31" s="335">
        <v>1589075</v>
      </c>
      <c r="C31" s="335">
        <v>6280</v>
      </c>
      <c r="D31" s="335">
        <v>886282</v>
      </c>
      <c r="E31" s="335">
        <v>4180</v>
      </c>
      <c r="F31" s="335">
        <v>305676</v>
      </c>
      <c r="G31" s="335">
        <v>2380</v>
      </c>
      <c r="H31" s="335">
        <v>112676</v>
      </c>
      <c r="I31" s="335">
        <v>53070</v>
      </c>
    </row>
    <row r="32" spans="1:9" s="336" customFormat="1">
      <c r="A32" s="318" t="s">
        <v>1</v>
      </c>
      <c r="B32" s="335">
        <v>3598669</v>
      </c>
      <c r="C32" s="335">
        <v>6290</v>
      </c>
      <c r="D32" s="335">
        <v>2086749</v>
      </c>
      <c r="E32" s="335">
        <v>3960</v>
      </c>
      <c r="F32" s="335">
        <v>878673</v>
      </c>
      <c r="G32" s="335">
        <v>2280</v>
      </c>
      <c r="H32" s="335">
        <v>197385</v>
      </c>
      <c r="I32" s="335">
        <v>55000</v>
      </c>
    </row>
    <row r="33" spans="1:9" s="334" customFormat="1">
      <c r="A33" s="317" t="s">
        <v>0</v>
      </c>
      <c r="B33" s="335">
        <v>7992443</v>
      </c>
      <c r="C33" s="335">
        <v>6500</v>
      </c>
      <c r="D33" s="335">
        <v>4106634</v>
      </c>
      <c r="E33" s="335">
        <v>4200</v>
      </c>
      <c r="F33" s="335">
        <v>1374784</v>
      </c>
      <c r="G33" s="335">
        <v>2370</v>
      </c>
      <c r="H33" s="335">
        <v>856368</v>
      </c>
      <c r="I33" s="335">
        <v>56510</v>
      </c>
    </row>
  </sheetData>
  <mergeCells count="5">
    <mergeCell ref="H2:I2"/>
    <mergeCell ref="F2:G2"/>
    <mergeCell ref="A2:A3"/>
    <mergeCell ref="B2:C2"/>
    <mergeCell ref="D2:E2"/>
  </mergeCells>
  <pageMargins left="0.39370078740157483" right="0.39370078740157483" top="0.59055118110236227" bottom="0.78740157480314965" header="0.51181102362204722" footer="0.51181102362204722"/>
  <pageSetup paperSize="9" orientation="portrait" r:id="rId1"/>
  <headerFooter alignWithMargins="0">
    <oddFooter>&amp;C&amp;Z&amp;F&amp;R&amp;D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9AF0FC-6690-4047-B159-4FDA8401444A}">
  <dimension ref="A1:I34"/>
  <sheetViews>
    <sheetView workbookViewId="0"/>
  </sheetViews>
  <sheetFormatPr defaultRowHeight="11.25"/>
  <cols>
    <col min="1" max="1" width="22" style="349" customWidth="1"/>
    <col min="2" max="9" width="8.42578125" style="349" customWidth="1"/>
    <col min="10" max="16384" width="9.140625" style="349"/>
  </cols>
  <sheetData>
    <row r="1" spans="1:9" s="342" customFormat="1" ht="12" thickBot="1">
      <c r="A1" s="365" t="s">
        <v>230</v>
      </c>
      <c r="B1" s="345"/>
      <c r="C1" s="346"/>
      <c r="D1" s="346"/>
      <c r="E1" s="346"/>
      <c r="F1" s="346"/>
      <c r="G1" s="346"/>
      <c r="H1" s="345"/>
      <c r="I1" s="364"/>
    </row>
    <row r="2" spans="1:9" s="360" customFormat="1" ht="35.25" customHeight="1">
      <c r="A2" s="997" t="s">
        <v>37</v>
      </c>
      <c r="B2" s="925" t="s">
        <v>229</v>
      </c>
      <c r="C2" s="943"/>
      <c r="D2" s="925" t="s">
        <v>228</v>
      </c>
      <c r="E2" s="943"/>
      <c r="F2" s="920" t="s">
        <v>227</v>
      </c>
      <c r="G2" s="920" t="s">
        <v>226</v>
      </c>
      <c r="H2" s="925" t="s">
        <v>225</v>
      </c>
      <c r="I2" s="942"/>
    </row>
    <row r="3" spans="1:9" s="360" customFormat="1" ht="22.5">
      <c r="A3" s="998"/>
      <c r="B3" s="363" t="s">
        <v>57</v>
      </c>
      <c r="C3" s="363" t="s">
        <v>224</v>
      </c>
      <c r="D3" s="363" t="s">
        <v>57</v>
      </c>
      <c r="E3" s="363" t="s">
        <v>223</v>
      </c>
      <c r="F3" s="961"/>
      <c r="G3" s="961"/>
      <c r="H3" s="362" t="s">
        <v>222</v>
      </c>
      <c r="I3" s="361" t="s">
        <v>221</v>
      </c>
    </row>
    <row r="4" spans="1:9" s="359" customFormat="1">
      <c r="A4" s="999"/>
      <c r="B4" s="949" t="s">
        <v>220</v>
      </c>
      <c r="C4" s="958"/>
      <c r="D4" s="958"/>
      <c r="E4" s="958"/>
      <c r="F4" s="958"/>
      <c r="G4" s="929"/>
      <c r="H4" s="949" t="s">
        <v>219</v>
      </c>
      <c r="I4" s="958"/>
    </row>
    <row r="5" spans="1:9" s="350" customFormat="1">
      <c r="A5" s="325" t="s">
        <v>30</v>
      </c>
      <c r="B5" s="358">
        <v>4</v>
      </c>
      <c r="C5" s="357">
        <v>3</v>
      </c>
      <c r="D5" s="357">
        <v>9</v>
      </c>
      <c r="E5" s="357">
        <v>0</v>
      </c>
      <c r="F5" s="357">
        <v>6</v>
      </c>
      <c r="G5" s="357">
        <v>735</v>
      </c>
      <c r="H5" s="357">
        <v>7</v>
      </c>
      <c r="I5" s="357">
        <v>15</v>
      </c>
    </row>
    <row r="6" spans="1:9" s="350" customFormat="1">
      <c r="A6" s="321" t="s">
        <v>28</v>
      </c>
      <c r="B6" s="356">
        <v>54</v>
      </c>
      <c r="C6" s="356">
        <v>22</v>
      </c>
      <c r="D6" s="356">
        <v>126</v>
      </c>
      <c r="E6" s="356">
        <v>8</v>
      </c>
      <c r="F6" s="356">
        <v>49</v>
      </c>
      <c r="G6" s="356">
        <v>1743</v>
      </c>
      <c r="H6" s="356">
        <v>17</v>
      </c>
      <c r="I6" s="356">
        <v>39</v>
      </c>
    </row>
    <row r="7" spans="1:9" s="352" customFormat="1">
      <c r="A7" s="318" t="s">
        <v>27</v>
      </c>
      <c r="B7" s="351">
        <v>58</v>
      </c>
      <c r="C7" s="351">
        <v>25</v>
      </c>
      <c r="D7" s="351">
        <v>134</v>
      </c>
      <c r="E7" s="351">
        <v>9</v>
      </c>
      <c r="F7" s="351">
        <v>55</v>
      </c>
      <c r="G7" s="351">
        <v>2479</v>
      </c>
      <c r="H7" s="351">
        <v>15</v>
      </c>
      <c r="I7" s="351">
        <v>36</v>
      </c>
    </row>
    <row r="8" spans="1:9" s="350" customFormat="1">
      <c r="A8" s="321" t="s">
        <v>26</v>
      </c>
      <c r="B8" s="354">
        <v>40</v>
      </c>
      <c r="C8" s="354">
        <v>18</v>
      </c>
      <c r="D8" s="354">
        <v>89</v>
      </c>
      <c r="E8" s="354">
        <v>6</v>
      </c>
      <c r="F8" s="354">
        <v>32</v>
      </c>
      <c r="G8" s="354">
        <v>1075</v>
      </c>
      <c r="H8" s="354">
        <v>14</v>
      </c>
      <c r="I8" s="354">
        <v>31</v>
      </c>
    </row>
    <row r="9" spans="1:9" s="350" customFormat="1">
      <c r="A9" s="321" t="s">
        <v>25</v>
      </c>
      <c r="B9" s="354">
        <v>12</v>
      </c>
      <c r="C9" s="354">
        <v>6</v>
      </c>
      <c r="D9" s="354">
        <v>105</v>
      </c>
      <c r="E9" s="354">
        <v>8</v>
      </c>
      <c r="F9" s="354">
        <v>10</v>
      </c>
      <c r="G9" s="354">
        <v>5340</v>
      </c>
      <c r="H9" s="354">
        <v>9</v>
      </c>
      <c r="I9" s="354">
        <v>83</v>
      </c>
    </row>
    <row r="10" spans="1:9" s="350" customFormat="1">
      <c r="A10" s="321" t="s">
        <v>24</v>
      </c>
      <c r="B10" s="354">
        <v>35</v>
      </c>
      <c r="C10" s="354">
        <v>17</v>
      </c>
      <c r="D10" s="354">
        <v>97</v>
      </c>
      <c r="E10" s="354">
        <v>7</v>
      </c>
      <c r="F10" s="354">
        <v>48</v>
      </c>
      <c r="G10" s="354">
        <v>882</v>
      </c>
      <c r="H10" s="354">
        <v>19</v>
      </c>
      <c r="I10" s="354">
        <v>52</v>
      </c>
    </row>
    <row r="11" spans="1:9" s="352" customFormat="1">
      <c r="A11" s="319" t="s">
        <v>23</v>
      </c>
      <c r="B11" s="351">
        <v>87</v>
      </c>
      <c r="C11" s="351">
        <v>41</v>
      </c>
      <c r="D11" s="351">
        <v>291</v>
      </c>
      <c r="E11" s="351">
        <v>22</v>
      </c>
      <c r="F11" s="351">
        <v>90</v>
      </c>
      <c r="G11" s="351">
        <v>7297</v>
      </c>
      <c r="H11" s="351">
        <v>15</v>
      </c>
      <c r="I11" s="351">
        <v>49</v>
      </c>
    </row>
    <row r="12" spans="1:9" s="350" customFormat="1">
      <c r="A12" s="321" t="s">
        <v>22</v>
      </c>
      <c r="B12" s="354">
        <v>53</v>
      </c>
      <c r="C12" s="354">
        <v>23</v>
      </c>
      <c r="D12" s="354">
        <v>178</v>
      </c>
      <c r="E12" s="354">
        <v>11</v>
      </c>
      <c r="F12" s="354">
        <v>8</v>
      </c>
      <c r="G12" s="354">
        <v>1260</v>
      </c>
      <c r="H12" s="354">
        <v>21</v>
      </c>
      <c r="I12" s="354">
        <v>71</v>
      </c>
    </row>
    <row r="13" spans="1:9" s="350" customFormat="1">
      <c r="A13" s="321" t="s">
        <v>21</v>
      </c>
      <c r="B13" s="354">
        <v>25</v>
      </c>
      <c r="C13" s="354">
        <v>13</v>
      </c>
      <c r="D13" s="354">
        <v>35</v>
      </c>
      <c r="E13" s="354">
        <v>2</v>
      </c>
      <c r="F13" s="354">
        <v>4</v>
      </c>
      <c r="G13" s="354">
        <v>999</v>
      </c>
      <c r="H13" s="354">
        <v>15</v>
      </c>
      <c r="I13" s="354">
        <v>21</v>
      </c>
    </row>
    <row r="14" spans="1:9" s="350" customFormat="1">
      <c r="A14" s="321" t="s">
        <v>20</v>
      </c>
      <c r="B14" s="354">
        <v>20</v>
      </c>
      <c r="C14" s="354">
        <v>8</v>
      </c>
      <c r="D14" s="354">
        <v>56</v>
      </c>
      <c r="E14" s="354">
        <v>3</v>
      </c>
      <c r="F14" s="354">
        <v>14</v>
      </c>
      <c r="G14" s="354">
        <v>1121</v>
      </c>
      <c r="H14" s="354">
        <v>13</v>
      </c>
      <c r="I14" s="354">
        <v>36</v>
      </c>
    </row>
    <row r="15" spans="1:9" s="352" customFormat="1">
      <c r="A15" s="319" t="s">
        <v>19</v>
      </c>
      <c r="B15" s="351">
        <v>99</v>
      </c>
      <c r="C15" s="351">
        <v>44</v>
      </c>
      <c r="D15" s="351">
        <v>269</v>
      </c>
      <c r="E15" s="351">
        <v>17</v>
      </c>
      <c r="F15" s="351">
        <v>26</v>
      </c>
      <c r="G15" s="351">
        <v>3380</v>
      </c>
      <c r="H15" s="351">
        <v>17</v>
      </c>
      <c r="I15" s="351">
        <v>47</v>
      </c>
    </row>
    <row r="16" spans="1:9" s="350" customFormat="1">
      <c r="A16" s="321" t="s">
        <v>18</v>
      </c>
      <c r="B16" s="354">
        <v>27</v>
      </c>
      <c r="C16" s="354">
        <v>12</v>
      </c>
      <c r="D16" s="354">
        <v>266</v>
      </c>
      <c r="E16" s="354">
        <v>19</v>
      </c>
      <c r="F16" s="354">
        <v>20</v>
      </c>
      <c r="G16" s="354">
        <v>1830</v>
      </c>
      <c r="H16" s="354">
        <v>11</v>
      </c>
      <c r="I16" s="354">
        <v>105</v>
      </c>
    </row>
    <row r="17" spans="1:9" s="355" customFormat="1">
      <c r="A17" s="321" t="s">
        <v>17</v>
      </c>
      <c r="B17" s="354">
        <v>27</v>
      </c>
      <c r="C17" s="354">
        <v>14</v>
      </c>
      <c r="D17" s="354">
        <v>121</v>
      </c>
      <c r="E17" s="354">
        <v>8</v>
      </c>
      <c r="F17" s="354">
        <v>26</v>
      </c>
      <c r="G17" s="354">
        <v>461</v>
      </c>
      <c r="H17" s="354">
        <v>9</v>
      </c>
      <c r="I17" s="354">
        <v>42</v>
      </c>
    </row>
    <row r="18" spans="1:9" s="350" customFormat="1">
      <c r="A18" s="321" t="s">
        <v>16</v>
      </c>
      <c r="B18" s="354">
        <v>23</v>
      </c>
      <c r="C18" s="354">
        <v>9</v>
      </c>
      <c r="D18" s="354">
        <v>150</v>
      </c>
      <c r="E18" s="354">
        <v>8</v>
      </c>
      <c r="F18" s="354">
        <v>35</v>
      </c>
      <c r="G18" s="354">
        <v>558</v>
      </c>
      <c r="H18" s="354">
        <v>9</v>
      </c>
      <c r="I18" s="354">
        <v>62</v>
      </c>
    </row>
    <row r="19" spans="1:9" s="352" customFormat="1">
      <c r="A19" s="319" t="s">
        <v>15</v>
      </c>
      <c r="B19" s="351">
        <v>77</v>
      </c>
      <c r="C19" s="351">
        <v>35</v>
      </c>
      <c r="D19" s="351">
        <v>537</v>
      </c>
      <c r="E19" s="351">
        <v>34</v>
      </c>
      <c r="F19" s="351">
        <v>81</v>
      </c>
      <c r="G19" s="351">
        <v>2849</v>
      </c>
      <c r="H19" s="351">
        <v>10</v>
      </c>
      <c r="I19" s="351">
        <v>68</v>
      </c>
    </row>
    <row r="20" spans="1:9" s="352" customFormat="1">
      <c r="A20" s="318" t="s">
        <v>14</v>
      </c>
      <c r="B20" s="353">
        <v>263</v>
      </c>
      <c r="C20" s="353">
        <v>120</v>
      </c>
      <c r="D20" s="353">
        <v>1097</v>
      </c>
      <c r="E20" s="353">
        <v>73</v>
      </c>
      <c r="F20" s="353">
        <v>196</v>
      </c>
      <c r="G20" s="353">
        <v>13526</v>
      </c>
      <c r="H20" s="353">
        <v>13</v>
      </c>
      <c r="I20" s="353">
        <v>56</v>
      </c>
    </row>
    <row r="21" spans="1:9" s="350" customFormat="1">
      <c r="A21" s="321" t="s">
        <v>13</v>
      </c>
      <c r="B21" s="354">
        <v>36</v>
      </c>
      <c r="C21" s="354">
        <v>18</v>
      </c>
      <c r="D21" s="354">
        <v>86</v>
      </c>
      <c r="E21" s="354">
        <v>6</v>
      </c>
      <c r="F21" s="354">
        <v>61</v>
      </c>
      <c r="G21" s="354">
        <v>1730</v>
      </c>
      <c r="H21" s="354">
        <v>11</v>
      </c>
      <c r="I21" s="354">
        <v>27</v>
      </c>
    </row>
    <row r="22" spans="1:9" s="350" customFormat="1">
      <c r="A22" s="321" t="s">
        <v>12</v>
      </c>
      <c r="B22" s="354">
        <v>11</v>
      </c>
      <c r="C22" s="354">
        <v>6</v>
      </c>
      <c r="D22" s="354">
        <v>38</v>
      </c>
      <c r="E22" s="354">
        <v>3</v>
      </c>
      <c r="F22" s="354">
        <v>22</v>
      </c>
      <c r="G22" s="354">
        <v>375</v>
      </c>
      <c r="H22" s="354">
        <v>5</v>
      </c>
      <c r="I22" s="354">
        <v>19</v>
      </c>
    </row>
    <row r="23" spans="1:9" s="350" customFormat="1">
      <c r="A23" s="321" t="s">
        <v>11</v>
      </c>
      <c r="B23" s="354">
        <v>12</v>
      </c>
      <c r="C23" s="354">
        <v>7</v>
      </c>
      <c r="D23" s="354">
        <v>24</v>
      </c>
      <c r="E23" s="354">
        <v>1</v>
      </c>
      <c r="F23" s="354">
        <v>10</v>
      </c>
      <c r="G23" s="354">
        <v>272</v>
      </c>
      <c r="H23" s="354">
        <v>14</v>
      </c>
      <c r="I23" s="354">
        <v>26</v>
      </c>
    </row>
    <row r="24" spans="1:9" s="352" customFormat="1">
      <c r="A24" s="319" t="s">
        <v>10</v>
      </c>
      <c r="B24" s="351">
        <v>59</v>
      </c>
      <c r="C24" s="351">
        <v>31</v>
      </c>
      <c r="D24" s="351">
        <v>148</v>
      </c>
      <c r="E24" s="351">
        <v>10</v>
      </c>
      <c r="F24" s="351">
        <v>93</v>
      </c>
      <c r="G24" s="351">
        <v>2377</v>
      </c>
      <c r="H24" s="351">
        <v>10</v>
      </c>
      <c r="I24" s="351">
        <v>24</v>
      </c>
    </row>
    <row r="25" spans="1:9" s="350" customFormat="1">
      <c r="A25" s="321" t="s">
        <v>9</v>
      </c>
      <c r="B25" s="354">
        <v>84</v>
      </c>
      <c r="C25" s="354">
        <v>42</v>
      </c>
      <c r="D25" s="354">
        <v>514</v>
      </c>
      <c r="E25" s="354">
        <v>35</v>
      </c>
      <c r="F25" s="354">
        <v>186</v>
      </c>
      <c r="G25" s="354">
        <v>3511</v>
      </c>
      <c r="H25" s="354">
        <v>19</v>
      </c>
      <c r="I25" s="354">
        <v>118</v>
      </c>
    </row>
    <row r="26" spans="1:9" s="350" customFormat="1">
      <c r="A26" s="321" t="s">
        <v>8</v>
      </c>
      <c r="B26" s="354">
        <v>44</v>
      </c>
      <c r="C26" s="354">
        <v>20</v>
      </c>
      <c r="D26" s="354">
        <v>196</v>
      </c>
      <c r="E26" s="354">
        <v>16</v>
      </c>
      <c r="F26" s="354">
        <v>70</v>
      </c>
      <c r="G26" s="354">
        <v>806</v>
      </c>
      <c r="H26" s="354">
        <v>12</v>
      </c>
      <c r="I26" s="354">
        <v>52</v>
      </c>
    </row>
    <row r="27" spans="1:9" s="350" customFormat="1">
      <c r="A27" s="321" t="s">
        <v>7</v>
      </c>
      <c r="B27" s="354">
        <v>31</v>
      </c>
      <c r="C27" s="354">
        <v>16</v>
      </c>
      <c r="D27" s="354">
        <v>126</v>
      </c>
      <c r="E27" s="354">
        <v>8</v>
      </c>
      <c r="F27" s="354">
        <v>159</v>
      </c>
      <c r="G27" s="354">
        <v>4482</v>
      </c>
      <c r="H27" s="354">
        <v>9</v>
      </c>
      <c r="I27" s="354">
        <v>35</v>
      </c>
    </row>
    <row r="28" spans="1:9" s="352" customFormat="1">
      <c r="A28" s="319" t="s">
        <v>6</v>
      </c>
      <c r="B28" s="351">
        <v>160</v>
      </c>
      <c r="C28" s="351">
        <v>78</v>
      </c>
      <c r="D28" s="351">
        <v>836</v>
      </c>
      <c r="E28" s="351">
        <v>59</v>
      </c>
      <c r="F28" s="351">
        <v>415</v>
      </c>
      <c r="G28" s="351">
        <v>8799</v>
      </c>
      <c r="H28" s="351">
        <v>14</v>
      </c>
      <c r="I28" s="351">
        <v>71</v>
      </c>
    </row>
    <row r="29" spans="1:9" s="350" customFormat="1">
      <c r="A29" s="321" t="s">
        <v>5</v>
      </c>
      <c r="B29" s="354">
        <v>61</v>
      </c>
      <c r="C29" s="354">
        <v>34</v>
      </c>
      <c r="D29" s="354">
        <v>311</v>
      </c>
      <c r="E29" s="354">
        <v>24</v>
      </c>
      <c r="F29" s="354">
        <v>184</v>
      </c>
      <c r="G29" s="354">
        <v>2916</v>
      </c>
      <c r="H29" s="354">
        <v>12</v>
      </c>
      <c r="I29" s="354">
        <v>61</v>
      </c>
    </row>
    <row r="30" spans="1:9" s="350" customFormat="1">
      <c r="A30" s="321" t="s">
        <v>4</v>
      </c>
      <c r="B30" s="354">
        <v>58</v>
      </c>
      <c r="C30" s="354">
        <v>25</v>
      </c>
      <c r="D30" s="354">
        <v>307</v>
      </c>
      <c r="E30" s="354">
        <v>21</v>
      </c>
      <c r="F30" s="354">
        <v>77</v>
      </c>
      <c r="G30" s="354">
        <v>1150</v>
      </c>
      <c r="H30" s="354">
        <v>14</v>
      </c>
      <c r="I30" s="354">
        <v>75</v>
      </c>
    </row>
    <row r="31" spans="1:9" s="350" customFormat="1">
      <c r="A31" s="321" t="s">
        <v>3</v>
      </c>
      <c r="B31" s="354">
        <v>37</v>
      </c>
      <c r="C31" s="354">
        <v>16</v>
      </c>
      <c r="D31" s="354">
        <v>190</v>
      </c>
      <c r="E31" s="354">
        <v>15</v>
      </c>
      <c r="F31" s="354">
        <v>60</v>
      </c>
      <c r="G31" s="354">
        <v>1618</v>
      </c>
      <c r="H31" s="354">
        <v>12</v>
      </c>
      <c r="I31" s="354">
        <v>65</v>
      </c>
    </row>
    <row r="32" spans="1:9" s="352" customFormat="1">
      <c r="A32" s="319" t="s">
        <v>2</v>
      </c>
      <c r="B32" s="351">
        <v>155</v>
      </c>
      <c r="C32" s="351">
        <v>74</v>
      </c>
      <c r="D32" s="351">
        <v>809</v>
      </c>
      <c r="E32" s="351">
        <v>59</v>
      </c>
      <c r="F32" s="351">
        <v>322</v>
      </c>
      <c r="G32" s="351">
        <v>5685</v>
      </c>
      <c r="H32" s="351">
        <v>13</v>
      </c>
      <c r="I32" s="351">
        <v>67</v>
      </c>
    </row>
    <row r="33" spans="1:9" s="352" customFormat="1">
      <c r="A33" s="318" t="s">
        <v>1</v>
      </c>
      <c r="B33" s="353">
        <v>373</v>
      </c>
      <c r="C33" s="353">
        <v>182</v>
      </c>
      <c r="D33" s="353">
        <v>1793</v>
      </c>
      <c r="E33" s="353">
        <v>128</v>
      </c>
      <c r="F33" s="353">
        <v>830</v>
      </c>
      <c r="G33" s="353">
        <v>16860</v>
      </c>
      <c r="H33" s="353">
        <v>12</v>
      </c>
      <c r="I33" s="353">
        <v>60</v>
      </c>
    </row>
    <row r="34" spans="1:9" s="350" customFormat="1">
      <c r="A34" s="317" t="s">
        <v>0</v>
      </c>
      <c r="B34" s="351">
        <v>694</v>
      </c>
      <c r="C34" s="351">
        <v>327</v>
      </c>
      <c r="D34" s="351">
        <v>3025</v>
      </c>
      <c r="E34" s="351">
        <v>210</v>
      </c>
      <c r="F34" s="351">
        <v>1081</v>
      </c>
      <c r="G34" s="351">
        <v>32865</v>
      </c>
      <c r="H34" s="351">
        <v>13</v>
      </c>
      <c r="I34" s="351">
        <v>57</v>
      </c>
    </row>
  </sheetData>
  <mergeCells count="8">
    <mergeCell ref="A2:A4"/>
    <mergeCell ref="H2:I2"/>
    <mergeCell ref="F2:F3"/>
    <mergeCell ref="G2:G3"/>
    <mergeCell ref="B4:G4"/>
    <mergeCell ref="B2:C2"/>
    <mergeCell ref="D2:E2"/>
    <mergeCell ref="H4:I4"/>
  </mergeCells>
  <pageMargins left="0.75" right="0.75" top="1" bottom="1" header="0.5" footer="0.5"/>
  <pageSetup paperSize="9" orientation="portrait" r:id="rId1"/>
  <headerFooter alignWithMargins="0">
    <oddFooter>&amp;C&amp;Z&amp;F&amp;R&amp;D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A38F7B-67C6-486C-9B87-20506B4E4EC1}">
  <dimension ref="A1:E34"/>
  <sheetViews>
    <sheetView zoomScaleNormal="100" workbookViewId="0"/>
  </sheetViews>
  <sheetFormatPr defaultRowHeight="11.25"/>
  <cols>
    <col min="1" max="1" width="25" style="367" customWidth="1"/>
    <col min="2" max="2" width="13.7109375" style="367" customWidth="1"/>
    <col min="3" max="4" width="13.7109375" style="368" customWidth="1"/>
    <col min="5" max="5" width="13.7109375" style="367" customWidth="1"/>
    <col min="6" max="16384" width="9.140625" style="366"/>
  </cols>
  <sheetData>
    <row r="1" spans="1:5" ht="12" thickBot="1">
      <c r="A1" s="384" t="s">
        <v>234</v>
      </c>
      <c r="B1" s="383"/>
      <c r="C1" s="383"/>
      <c r="D1" s="383"/>
      <c r="E1" s="383"/>
    </row>
    <row r="2" spans="1:5" s="379" customFormat="1" ht="24" customHeight="1">
      <c r="A2" s="1000" t="s">
        <v>37</v>
      </c>
      <c r="B2" s="953" t="s">
        <v>233</v>
      </c>
      <c r="C2" s="927"/>
      <c r="D2" s="926"/>
      <c r="E2" s="382" t="s">
        <v>232</v>
      </c>
    </row>
    <row r="3" spans="1:5" s="379" customFormat="1">
      <c r="A3" s="1001"/>
      <c r="B3" s="381">
        <v>2009</v>
      </c>
      <c r="C3" s="380">
        <v>2010</v>
      </c>
      <c r="D3" s="1002">
        <v>2011</v>
      </c>
      <c r="E3" s="991"/>
    </row>
    <row r="4" spans="1:5" s="376" customFormat="1">
      <c r="A4" s="301" t="s">
        <v>44</v>
      </c>
      <c r="B4" s="378">
        <v>3050724.7930000001</v>
      </c>
      <c r="C4" s="378">
        <v>3432992.7829999998</v>
      </c>
      <c r="D4" s="378">
        <v>3734439.85</v>
      </c>
      <c r="E4" s="377">
        <v>102.73036795799916</v>
      </c>
    </row>
    <row r="5" spans="1:5" s="369" customFormat="1">
      <c r="A5" s="301" t="s">
        <v>28</v>
      </c>
      <c r="B5" s="374">
        <v>1524155.5870000001</v>
      </c>
      <c r="C5" s="374">
        <v>1828009.865</v>
      </c>
      <c r="D5" s="374">
        <v>2055949.8959999999</v>
      </c>
      <c r="E5" s="373">
        <v>104.70446107746918</v>
      </c>
    </row>
    <row r="6" spans="1:5" s="369" customFormat="1">
      <c r="A6" s="299" t="s">
        <v>27</v>
      </c>
      <c r="B6" s="371">
        <v>4574880.3789999997</v>
      </c>
      <c r="C6" s="371">
        <v>5261002.6490000002</v>
      </c>
      <c r="D6" s="371">
        <v>5790389.7460000003</v>
      </c>
      <c r="E6" s="370">
        <v>103.42271383215586</v>
      </c>
    </row>
    <row r="7" spans="1:5" s="369" customFormat="1">
      <c r="A7" s="301" t="s">
        <v>26</v>
      </c>
      <c r="B7" s="374">
        <v>1617382.4669999999</v>
      </c>
      <c r="C7" s="374">
        <v>1769298.7830000001</v>
      </c>
      <c r="D7" s="374">
        <v>2058850.425</v>
      </c>
      <c r="E7" s="373">
        <v>111.24178804412875</v>
      </c>
    </row>
    <row r="8" spans="1:5" s="369" customFormat="1">
      <c r="A8" s="301" t="s">
        <v>25</v>
      </c>
      <c r="B8" s="374">
        <v>2420201.83</v>
      </c>
      <c r="C8" s="374">
        <v>2568713.3960000002</v>
      </c>
      <c r="D8" s="374">
        <v>2471390.9980000001</v>
      </c>
      <c r="E8" s="373">
        <v>93.020501829790206</v>
      </c>
    </row>
    <row r="9" spans="1:5" s="369" customFormat="1">
      <c r="A9" s="301" t="s">
        <v>24</v>
      </c>
      <c r="B9" s="374">
        <v>440178.72499999998</v>
      </c>
      <c r="C9" s="374">
        <v>515370.09100000001</v>
      </c>
      <c r="D9" s="374">
        <v>605538.58400000003</v>
      </c>
      <c r="E9" s="373">
        <v>110.87328442421071</v>
      </c>
    </row>
    <row r="10" spans="1:5" s="369" customFormat="1">
      <c r="A10" s="300" t="s">
        <v>23</v>
      </c>
      <c r="B10" s="371">
        <v>4477763.0219999999</v>
      </c>
      <c r="C10" s="371">
        <v>4853382.2699999996</v>
      </c>
      <c r="D10" s="371">
        <v>5135780.0070000002</v>
      </c>
      <c r="E10" s="370">
        <v>101.62282152638588</v>
      </c>
    </row>
    <row r="11" spans="1:5" s="369" customFormat="1">
      <c r="A11" s="301" t="s">
        <v>22</v>
      </c>
      <c r="B11" s="374">
        <v>1746493.605</v>
      </c>
      <c r="C11" s="374">
        <v>2031863.8370000001</v>
      </c>
      <c r="D11" s="374">
        <v>2387357.767</v>
      </c>
      <c r="E11" s="373">
        <v>115.68598195327425</v>
      </c>
    </row>
    <row r="12" spans="1:5" s="369" customFormat="1">
      <c r="A12" s="301" t="s">
        <v>21</v>
      </c>
      <c r="B12" s="374">
        <v>508456.21899999998</v>
      </c>
      <c r="C12" s="374">
        <v>597282.47199999995</v>
      </c>
      <c r="D12" s="374">
        <v>689455.62300000002</v>
      </c>
      <c r="E12" s="373">
        <v>111.9662628467044</v>
      </c>
    </row>
    <row r="13" spans="1:5" s="369" customFormat="1">
      <c r="A13" s="301" t="s">
        <v>20</v>
      </c>
      <c r="B13" s="374">
        <v>510314.13500000001</v>
      </c>
      <c r="C13" s="374">
        <v>590138.63399999996</v>
      </c>
      <c r="D13" s="374">
        <v>661894.47900000005</v>
      </c>
      <c r="E13" s="373">
        <v>104.1169505391785</v>
      </c>
    </row>
    <row r="14" spans="1:5" s="369" customFormat="1">
      <c r="A14" s="300" t="s">
        <v>19</v>
      </c>
      <c r="B14" s="371">
        <v>2765263.96</v>
      </c>
      <c r="C14" s="371">
        <v>3219284.943</v>
      </c>
      <c r="D14" s="371">
        <v>3738707.8689999999</v>
      </c>
      <c r="E14" s="370">
        <v>112.77655277993776</v>
      </c>
    </row>
    <row r="15" spans="1:5" s="369" customFormat="1">
      <c r="A15" s="301" t="s">
        <v>18</v>
      </c>
      <c r="B15" s="374">
        <v>284249.435</v>
      </c>
      <c r="C15" s="374">
        <v>279356.63799999998</v>
      </c>
      <c r="D15" s="374">
        <v>287012.804</v>
      </c>
      <c r="E15" s="373">
        <v>100.32886825234391</v>
      </c>
    </row>
    <row r="16" spans="1:5" s="369" customFormat="1">
      <c r="A16" s="301" t="s">
        <v>17</v>
      </c>
      <c r="B16" s="374">
        <v>339874.51199999999</v>
      </c>
      <c r="C16" s="374">
        <v>469708.97</v>
      </c>
      <c r="D16" s="374">
        <v>503247.84499999997</v>
      </c>
      <c r="E16" s="373">
        <v>101.02873327094278</v>
      </c>
    </row>
    <row r="17" spans="1:5" s="369" customFormat="1">
      <c r="A17" s="301" t="s">
        <v>16</v>
      </c>
      <c r="B17" s="374">
        <v>268417.34600000002</v>
      </c>
      <c r="C17" s="374">
        <v>285993.43400000001</v>
      </c>
      <c r="D17" s="374">
        <v>317903.55099999998</v>
      </c>
      <c r="E17" s="373">
        <v>107.06443028061206</v>
      </c>
    </row>
    <row r="18" spans="1:5" s="369" customFormat="1">
      <c r="A18" s="300" t="s">
        <v>15</v>
      </c>
      <c r="B18" s="371">
        <v>892541.29299999995</v>
      </c>
      <c r="C18" s="371">
        <v>1035059.041</v>
      </c>
      <c r="D18" s="371">
        <v>1108164.2</v>
      </c>
      <c r="E18" s="370">
        <v>102.50123165007967</v>
      </c>
    </row>
    <row r="19" spans="1:5" s="369" customFormat="1">
      <c r="A19" s="303" t="s">
        <v>14</v>
      </c>
      <c r="B19" s="371">
        <v>8135568.2750000004</v>
      </c>
      <c r="C19" s="371">
        <v>9107726.2530000005</v>
      </c>
      <c r="D19" s="371">
        <v>9982652.0769999996</v>
      </c>
      <c r="E19" s="370">
        <v>105.63613144914903</v>
      </c>
    </row>
    <row r="20" spans="1:5" s="369" customFormat="1">
      <c r="A20" s="301" t="s">
        <v>13</v>
      </c>
      <c r="B20" s="374">
        <v>1311563.034</v>
      </c>
      <c r="C20" s="374">
        <v>1639922.37</v>
      </c>
      <c r="D20" s="374">
        <v>1921655.48</v>
      </c>
      <c r="E20" s="373">
        <v>108.98062744363187</v>
      </c>
    </row>
    <row r="21" spans="1:5" s="369" customFormat="1">
      <c r="A21" s="301" t="s">
        <v>12</v>
      </c>
      <c r="B21" s="374">
        <v>497446.60499999998</v>
      </c>
      <c r="C21" s="374">
        <v>630584.79700000002</v>
      </c>
      <c r="D21" s="374">
        <v>747837.50600000005</v>
      </c>
      <c r="E21" s="373">
        <v>116.03580966028925</v>
      </c>
    </row>
    <row r="22" spans="1:5" s="369" customFormat="1">
      <c r="A22" s="301" t="s">
        <v>11</v>
      </c>
      <c r="B22" s="374">
        <v>144403.111</v>
      </c>
      <c r="C22" s="374">
        <v>158666.022</v>
      </c>
      <c r="D22" s="374">
        <v>171727.28</v>
      </c>
      <c r="E22" s="373">
        <v>105.22211221371855</v>
      </c>
    </row>
    <row r="23" spans="1:5" s="369" customFormat="1">
      <c r="A23" s="300" t="s">
        <v>10</v>
      </c>
      <c r="B23" s="371">
        <v>1953412.75</v>
      </c>
      <c r="C23" s="371">
        <v>2429173.1880000001</v>
      </c>
      <c r="D23" s="371">
        <v>2841220.2659999998</v>
      </c>
      <c r="E23" s="370">
        <v>110.51061102506063</v>
      </c>
    </row>
    <row r="24" spans="1:5" s="369" customFormat="1">
      <c r="A24" s="301" t="s">
        <v>9</v>
      </c>
      <c r="B24" s="374">
        <v>578669.16</v>
      </c>
      <c r="C24" s="374">
        <v>566586.36800000002</v>
      </c>
      <c r="D24" s="374">
        <v>667456.94200000004</v>
      </c>
      <c r="E24" s="373">
        <v>109.97930751252787</v>
      </c>
    </row>
    <row r="25" spans="1:5" s="369" customFormat="1">
      <c r="A25" s="301" t="s">
        <v>8</v>
      </c>
      <c r="B25" s="374">
        <v>974457.50600000005</v>
      </c>
      <c r="C25" s="374">
        <v>1194000.807</v>
      </c>
      <c r="D25" s="374">
        <v>1151101.1569999999</v>
      </c>
      <c r="E25" s="373">
        <v>94.687901144055076</v>
      </c>
    </row>
    <row r="26" spans="1:5" s="369" customFormat="1">
      <c r="A26" s="301" t="s">
        <v>7</v>
      </c>
      <c r="B26" s="374">
        <v>387172.92700000003</v>
      </c>
      <c r="C26" s="374">
        <v>396499.36300000001</v>
      </c>
      <c r="D26" s="374">
        <v>513146.03100000002</v>
      </c>
      <c r="E26" s="373">
        <v>121.05597765594399</v>
      </c>
    </row>
    <row r="27" spans="1:5" s="369" customFormat="1">
      <c r="A27" s="300" t="s">
        <v>6</v>
      </c>
      <c r="B27" s="371">
        <v>1940299.5930000001</v>
      </c>
      <c r="C27" s="371">
        <v>2157086.537</v>
      </c>
      <c r="D27" s="371">
        <v>2331704.13</v>
      </c>
      <c r="E27" s="370">
        <v>103.79441478591549</v>
      </c>
    </row>
    <row r="28" spans="1:5" s="369" customFormat="1">
      <c r="A28" s="301" t="s">
        <v>5</v>
      </c>
      <c r="B28" s="374">
        <v>571641.40300000005</v>
      </c>
      <c r="C28" s="374">
        <v>647956.804</v>
      </c>
      <c r="D28" s="374">
        <v>726539.28500000003</v>
      </c>
      <c r="E28" s="373">
        <v>104.87492516842518</v>
      </c>
    </row>
    <row r="29" spans="1:5" s="369" customFormat="1">
      <c r="A29" s="301" t="s">
        <v>4</v>
      </c>
      <c r="B29" s="374">
        <v>269543.19199999998</v>
      </c>
      <c r="C29" s="374">
        <v>285876.24900000001</v>
      </c>
      <c r="D29" s="374">
        <v>330919.31199999998</v>
      </c>
      <c r="E29" s="373">
        <v>105.70582997868675</v>
      </c>
    </row>
    <row r="30" spans="1:5" s="369" customFormat="1">
      <c r="A30" s="301" t="s">
        <v>3</v>
      </c>
      <c r="B30" s="374">
        <v>500178.04700000002</v>
      </c>
      <c r="C30" s="374">
        <v>555061.41399999999</v>
      </c>
      <c r="D30" s="374">
        <v>622857.91700000002</v>
      </c>
      <c r="E30" s="373">
        <v>102.19133836569469</v>
      </c>
    </row>
    <row r="31" spans="1:5" s="369" customFormat="1">
      <c r="A31" s="300" t="s">
        <v>2</v>
      </c>
      <c r="B31" s="371">
        <v>1341362.642</v>
      </c>
      <c r="C31" s="371">
        <v>1488894.466</v>
      </c>
      <c r="D31" s="371">
        <v>1680316.514</v>
      </c>
      <c r="E31" s="370">
        <v>104.02337549857927</v>
      </c>
    </row>
    <row r="32" spans="1:5" s="369" customFormat="1">
      <c r="A32" s="299" t="s">
        <v>1</v>
      </c>
      <c r="B32" s="371">
        <v>5235074.9850000003</v>
      </c>
      <c r="C32" s="371">
        <v>6075154.1909999996</v>
      </c>
      <c r="D32" s="371">
        <v>6853240.9100000001</v>
      </c>
      <c r="E32" s="370">
        <v>106.53617379870867</v>
      </c>
    </row>
    <row r="33" spans="1:5" s="369" customFormat="1">
      <c r="A33" s="375" t="s">
        <v>231</v>
      </c>
      <c r="B33" s="374">
        <v>17465.212</v>
      </c>
      <c r="C33" s="374">
        <v>18467.717000000001</v>
      </c>
      <c r="D33" s="374">
        <v>21118.228999999999</v>
      </c>
      <c r="E33" s="373">
        <v>110.7</v>
      </c>
    </row>
    <row r="34" spans="1:5" s="369" customFormat="1">
      <c r="A34" s="372" t="s">
        <v>0</v>
      </c>
      <c r="B34" s="371">
        <v>17962988.852000002</v>
      </c>
      <c r="C34" s="371">
        <v>20462350.811000001</v>
      </c>
      <c r="D34" s="371">
        <v>22647400.962000001</v>
      </c>
      <c r="E34" s="370">
        <v>105.33352717416466</v>
      </c>
    </row>
  </sheetData>
  <mergeCells count="3">
    <mergeCell ref="A2:A3"/>
    <mergeCell ref="B2:D2"/>
    <mergeCell ref="D3:E3"/>
  </mergeCells>
  <pageMargins left="0.74803149606299213" right="0.74803149606299213" top="0.62992125984251968" bottom="0.86614173228346458" header="0.51181102362204722" footer="0.62992125984251968"/>
  <pageSetup paperSize="9" orientation="portrait" cellComments="atEnd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99095B-8F6D-41A5-8AC2-A8E76FB9F311}">
  <dimension ref="A1:I33"/>
  <sheetViews>
    <sheetView workbookViewId="0"/>
  </sheetViews>
  <sheetFormatPr defaultRowHeight="11.25"/>
  <cols>
    <col min="1" max="1" width="21.85546875" style="1" customWidth="1"/>
    <col min="2" max="9" width="8.140625" style="1" customWidth="1"/>
    <col min="10" max="16384" width="9.140625" style="1"/>
  </cols>
  <sheetData>
    <row r="1" spans="1:9" ht="12" thickBot="1">
      <c r="A1" s="42" t="s">
        <v>43</v>
      </c>
      <c r="B1" s="41"/>
      <c r="C1" s="41"/>
      <c r="D1" s="41"/>
      <c r="E1" s="41"/>
      <c r="F1" s="40"/>
      <c r="G1" s="39"/>
      <c r="H1" s="39"/>
    </row>
    <row r="2" spans="1:9" s="37" customFormat="1" ht="48.75" customHeight="1">
      <c r="A2" s="928" t="s">
        <v>37</v>
      </c>
      <c r="B2" s="925" t="s">
        <v>42</v>
      </c>
      <c r="C2" s="926"/>
      <c r="D2" s="925" t="s">
        <v>41</v>
      </c>
      <c r="E2" s="926"/>
      <c r="F2" s="925" t="s">
        <v>40</v>
      </c>
      <c r="G2" s="926"/>
      <c r="H2" s="925" t="s">
        <v>39</v>
      </c>
      <c r="I2" s="927"/>
    </row>
    <row r="3" spans="1:9" s="37" customFormat="1">
      <c r="A3" s="929"/>
      <c r="B3" s="19">
        <v>2000</v>
      </c>
      <c r="C3" s="19">
        <v>2011</v>
      </c>
      <c r="D3" s="19">
        <v>2000</v>
      </c>
      <c r="E3" s="19">
        <v>2011</v>
      </c>
      <c r="F3" s="19">
        <v>2000</v>
      </c>
      <c r="G3" s="19">
        <v>2011</v>
      </c>
      <c r="H3" s="38">
        <v>2000</v>
      </c>
      <c r="I3" s="38">
        <v>2011</v>
      </c>
    </row>
    <row r="4" spans="1:9" s="32" customFormat="1">
      <c r="A4" s="18" t="s">
        <v>30</v>
      </c>
      <c r="B4" s="36">
        <v>8.3018175979059272</v>
      </c>
      <c r="C4" s="33">
        <v>9.2287071576744992</v>
      </c>
      <c r="D4" s="36">
        <v>14.10018962309733</v>
      </c>
      <c r="E4" s="33">
        <v>12.6285147418075</v>
      </c>
      <c r="F4" s="35">
        <v>-5.7983720251914033</v>
      </c>
      <c r="G4" s="33">
        <v>-3.3998075841330033</v>
      </c>
      <c r="H4" s="34">
        <v>9.9748931261450782</v>
      </c>
      <c r="I4" s="33">
        <v>3.4936677272443695</v>
      </c>
    </row>
    <row r="5" spans="1:9">
      <c r="A5" s="14" t="s">
        <v>28</v>
      </c>
      <c r="B5" s="31">
        <v>10.390775730477788</v>
      </c>
      <c r="C5" s="28">
        <v>9.528685346746105</v>
      </c>
      <c r="D5" s="31">
        <v>12.222781557448743</v>
      </c>
      <c r="E5" s="28">
        <v>10.994884816739164</v>
      </c>
      <c r="F5" s="30">
        <v>-1.8320058269709547</v>
      </c>
      <c r="G5" s="28">
        <v>-1.4661994699930596</v>
      </c>
      <c r="H5" s="29">
        <v>8.5121796613239162</v>
      </c>
      <c r="I5" s="28">
        <v>3.7199864727764629</v>
      </c>
    </row>
    <row r="6" spans="1:9">
      <c r="A6" s="9" t="s">
        <v>27</v>
      </c>
      <c r="B6" s="27">
        <v>9.0841084150760043</v>
      </c>
      <c r="C6" s="26">
        <v>9.3537384985901575</v>
      </c>
      <c r="D6" s="27">
        <v>13.397121875143121</v>
      </c>
      <c r="E6" s="26">
        <v>11.947615438016834</v>
      </c>
      <c r="F6" s="24">
        <v>-4.3130134600671175</v>
      </c>
      <c r="G6" s="26">
        <v>-2.5938769394266776</v>
      </c>
      <c r="H6" s="25">
        <v>9.348332040341349</v>
      </c>
      <c r="I6" s="26">
        <v>3.5897619987794811</v>
      </c>
    </row>
    <row r="7" spans="1:9">
      <c r="A7" s="14" t="s">
        <v>26</v>
      </c>
      <c r="B7" s="31">
        <v>9.2546793777061911</v>
      </c>
      <c r="C7" s="28">
        <v>8.5264664477322434</v>
      </c>
      <c r="D7" s="31">
        <v>11.249363625064063</v>
      </c>
      <c r="E7" s="28">
        <v>12.356449035518333</v>
      </c>
      <c r="F7" s="30">
        <v>-1.9946842473578734</v>
      </c>
      <c r="G7" s="28">
        <v>-3.8299825877860894</v>
      </c>
      <c r="H7" s="29">
        <v>8.8540349101947893</v>
      </c>
      <c r="I7" s="28">
        <v>5.2327182594326631</v>
      </c>
    </row>
    <row r="8" spans="1:9">
      <c r="A8" s="14" t="s">
        <v>25</v>
      </c>
      <c r="B8" s="31">
        <v>9.3444828089928578</v>
      </c>
      <c r="C8" s="28">
        <v>8.5423198752917813</v>
      </c>
      <c r="D8" s="31">
        <v>12.580325673593425</v>
      </c>
      <c r="E8" s="28">
        <v>12.557692833621028</v>
      </c>
      <c r="F8" s="30">
        <v>-3.2358428646005675</v>
      </c>
      <c r="G8" s="28">
        <v>-4.0153729583292446</v>
      </c>
      <c r="H8" s="29">
        <v>8.7837837837837842</v>
      </c>
      <c r="I8" s="28">
        <v>2.2598870056497176</v>
      </c>
    </row>
    <row r="9" spans="1:9">
      <c r="A9" s="14" t="s">
        <v>24</v>
      </c>
      <c r="B9" s="31">
        <v>8.5728109375375823</v>
      </c>
      <c r="C9" s="28">
        <v>8.1025061239871867</v>
      </c>
      <c r="D9" s="31">
        <v>12.127974778569762</v>
      </c>
      <c r="E9" s="28">
        <v>12.821702679367437</v>
      </c>
      <c r="F9" s="30">
        <v>-3.5551638410321798</v>
      </c>
      <c r="G9" s="28">
        <v>-4.7191965553802495</v>
      </c>
      <c r="H9" s="29">
        <v>7.7543424317617866</v>
      </c>
      <c r="I9" s="28">
        <v>6.5949323151683439</v>
      </c>
    </row>
    <row r="10" spans="1:9">
      <c r="A10" s="10" t="s">
        <v>23</v>
      </c>
      <c r="B10" s="27">
        <v>9.0511158290303655</v>
      </c>
      <c r="C10" s="26">
        <v>8.392959326146169</v>
      </c>
      <c r="D10" s="27">
        <v>11.920829380821191</v>
      </c>
      <c r="E10" s="26">
        <v>12.565176589072763</v>
      </c>
      <c r="F10" s="24">
        <v>-2.869713551790825</v>
      </c>
      <c r="G10" s="26">
        <v>-4.172217262926595</v>
      </c>
      <c r="H10" s="25">
        <v>8.4837723192265955</v>
      </c>
      <c r="I10" s="26">
        <v>4.7998254608923308</v>
      </c>
    </row>
    <row r="11" spans="1:9">
      <c r="A11" s="14" t="s">
        <v>22</v>
      </c>
      <c r="B11" s="31">
        <v>8.8283021864089282</v>
      </c>
      <c r="C11" s="28">
        <v>8.6072872518557446</v>
      </c>
      <c r="D11" s="31">
        <v>11.913944741251411</v>
      </c>
      <c r="E11" s="28">
        <v>11.843059501393888</v>
      </c>
      <c r="F11" s="30">
        <v>-3.0856425548424835</v>
      </c>
      <c r="G11" s="28">
        <v>-3.2357722495381429</v>
      </c>
      <c r="H11" s="29">
        <v>10.702166536152442</v>
      </c>
      <c r="I11" s="28">
        <v>3.8649832517392424</v>
      </c>
    </row>
    <row r="12" spans="1:9">
      <c r="A12" s="14" t="s">
        <v>21</v>
      </c>
      <c r="B12" s="31">
        <v>8.3415698802130613</v>
      </c>
      <c r="C12" s="28">
        <v>7.1030407705204359</v>
      </c>
      <c r="D12" s="31">
        <v>13.59215768292724</v>
      </c>
      <c r="E12" s="28">
        <v>13.626479638079456</v>
      </c>
      <c r="F12" s="30">
        <v>-5.2505878027141817</v>
      </c>
      <c r="G12" s="28">
        <v>-6.5234388675590207</v>
      </c>
      <c r="H12" s="29">
        <v>7.5622775800711741</v>
      </c>
      <c r="I12" s="28">
        <v>6.024096385542169</v>
      </c>
    </row>
    <row r="13" spans="1:9">
      <c r="A13" s="14" t="s">
        <v>20</v>
      </c>
      <c r="B13" s="31">
        <v>8.0204761914114755</v>
      </c>
      <c r="C13" s="28">
        <v>7.4939225476540416</v>
      </c>
      <c r="D13" s="31">
        <v>13.391835298465326</v>
      </c>
      <c r="E13" s="28">
        <v>13.918283388413432</v>
      </c>
      <c r="F13" s="30">
        <v>-5.3713591070538511</v>
      </c>
      <c r="G13" s="28">
        <v>-6.4243608407593884</v>
      </c>
      <c r="H13" s="29">
        <v>11.18939079983423</v>
      </c>
      <c r="I13" s="28">
        <v>2.7985074626865671</v>
      </c>
    </row>
    <row r="14" spans="1:9">
      <c r="A14" s="10" t="s">
        <v>19</v>
      </c>
      <c r="B14" s="27">
        <v>8.4556924098411077</v>
      </c>
      <c r="C14" s="26">
        <v>7.8978460739878589</v>
      </c>
      <c r="D14" s="27">
        <v>12.807008452116854</v>
      </c>
      <c r="E14" s="26">
        <v>12.901525397897631</v>
      </c>
      <c r="F14" s="24">
        <v>-4.3513160422757462</v>
      </c>
      <c r="G14" s="26">
        <v>-5.003679323909771</v>
      </c>
      <c r="H14" s="25">
        <v>10.009420631182289</v>
      </c>
      <c r="I14" s="26">
        <v>4.0759138963189407</v>
      </c>
    </row>
    <row r="15" spans="1:9">
      <c r="A15" s="14" t="s">
        <v>18</v>
      </c>
      <c r="B15" s="31">
        <v>9.2352449864184631</v>
      </c>
      <c r="C15" s="28">
        <v>8.3038384749641843</v>
      </c>
      <c r="D15" s="31">
        <v>13.085914021815194</v>
      </c>
      <c r="E15" s="28">
        <v>13.05291646697302</v>
      </c>
      <c r="F15" s="30">
        <v>-3.8506690353967312</v>
      </c>
      <c r="G15" s="28">
        <v>-4.7490779920088366</v>
      </c>
      <c r="H15" s="29">
        <v>9.8013245033112586</v>
      </c>
      <c r="I15" s="28">
        <v>4.0123456790123457</v>
      </c>
    </row>
    <row r="16" spans="1:9">
      <c r="A16" s="14" t="s">
        <v>17</v>
      </c>
      <c r="B16" s="31">
        <v>9.5713998283131669</v>
      </c>
      <c r="C16" s="28">
        <v>7.9299838907410418</v>
      </c>
      <c r="D16" s="31">
        <v>14.272828845000822</v>
      </c>
      <c r="E16" s="28">
        <v>14.058129022384138</v>
      </c>
      <c r="F16" s="30">
        <v>-4.701429016687654</v>
      </c>
      <c r="G16" s="28">
        <v>-6.1281451316430973</v>
      </c>
      <c r="H16" s="29">
        <v>8.0321285140562235</v>
      </c>
      <c r="I16" s="28">
        <v>5.1730998806207724</v>
      </c>
    </row>
    <row r="17" spans="1:9">
      <c r="A17" s="14" t="s">
        <v>16</v>
      </c>
      <c r="B17" s="31">
        <v>9.0560069617150809</v>
      </c>
      <c r="C17" s="28">
        <v>7.8514183172242387</v>
      </c>
      <c r="D17" s="31">
        <v>13.556206912427005</v>
      </c>
      <c r="E17" s="28">
        <v>13.552060725745658</v>
      </c>
      <c r="F17" s="30">
        <v>-4.5001999507119237</v>
      </c>
      <c r="G17" s="28">
        <v>-5.7006424085214178</v>
      </c>
      <c r="H17" s="29">
        <v>11.842105263157896</v>
      </c>
      <c r="I17" s="28">
        <v>4.4272274488101822</v>
      </c>
    </row>
    <row r="18" spans="1:9">
      <c r="A18" s="10" t="s">
        <v>15</v>
      </c>
      <c r="B18" s="27">
        <v>9.3038924891221182</v>
      </c>
      <c r="C18" s="26">
        <v>8.0663317076189482</v>
      </c>
      <c r="D18" s="27">
        <v>13.606392061416322</v>
      </c>
      <c r="E18" s="26">
        <v>13.515373510636142</v>
      </c>
      <c r="F18" s="24">
        <v>-4.3024995722942041</v>
      </c>
      <c r="G18" s="26">
        <v>-5.4490418030171917</v>
      </c>
      <c r="H18" s="25">
        <v>9.6857511838140322</v>
      </c>
      <c r="I18" s="26">
        <v>4.4973544973544977</v>
      </c>
    </row>
    <row r="19" spans="1:9">
      <c r="A19" s="9" t="s">
        <v>14</v>
      </c>
      <c r="B19" s="27">
        <v>8.9404761060928557</v>
      </c>
      <c r="C19" s="26">
        <v>8.1289290885052115</v>
      </c>
      <c r="D19" s="27">
        <v>12.744845455918767</v>
      </c>
      <c r="E19" s="26">
        <v>12.970302023550346</v>
      </c>
      <c r="F19" s="24">
        <v>-3.8043693498259104</v>
      </c>
      <c r="G19" s="26">
        <v>-4.8413729350451336</v>
      </c>
      <c r="H19" s="25">
        <v>9.3478027291286114</v>
      </c>
      <c r="I19" s="26">
        <v>4.4755472373667509</v>
      </c>
    </row>
    <row r="20" spans="1:9">
      <c r="A20" s="14" t="s">
        <v>13</v>
      </c>
      <c r="B20" s="31">
        <v>10.882457789937556</v>
      </c>
      <c r="C20" s="28">
        <v>9.612238399946003</v>
      </c>
      <c r="D20" s="31">
        <v>13.276625017203633</v>
      </c>
      <c r="E20" s="28">
        <v>13.965697617262412</v>
      </c>
      <c r="F20" s="30">
        <v>-2.394167227266077</v>
      </c>
      <c r="G20" s="28">
        <v>-4.3534592173164084</v>
      </c>
      <c r="H20" s="29">
        <v>9.6235838713607027</v>
      </c>
      <c r="I20" s="28">
        <v>8.8536101358571209</v>
      </c>
    </row>
    <row r="21" spans="1:9">
      <c r="A21" s="14" t="s">
        <v>12</v>
      </c>
      <c r="B21" s="31">
        <v>9.2751435524706505</v>
      </c>
      <c r="C21" s="28">
        <v>8.6186515707109326</v>
      </c>
      <c r="D21" s="31">
        <v>13.752588713610709</v>
      </c>
      <c r="E21" s="28">
        <v>14.511161365744854</v>
      </c>
      <c r="F21" s="30">
        <v>-4.4774451611400581</v>
      </c>
      <c r="G21" s="28">
        <v>-5.8925097950339218</v>
      </c>
      <c r="H21" s="29">
        <v>6.2479447550147977</v>
      </c>
      <c r="I21" s="28">
        <v>4.5402951191827468</v>
      </c>
    </row>
    <row r="22" spans="1:9">
      <c r="A22" s="14" t="s">
        <v>11</v>
      </c>
      <c r="B22" s="31">
        <v>9.6764877866417649</v>
      </c>
      <c r="C22" s="28">
        <v>7.9331024916926944</v>
      </c>
      <c r="D22" s="31">
        <v>15.082875883651774</v>
      </c>
      <c r="E22" s="28">
        <v>15.48701266302775</v>
      </c>
      <c r="F22" s="30">
        <v>-5.4063880970100078</v>
      </c>
      <c r="G22" s="28">
        <v>-7.5539101713350556</v>
      </c>
      <c r="H22" s="29">
        <v>6.0577819198508855</v>
      </c>
      <c r="I22" s="28">
        <v>8.1761006289308167</v>
      </c>
    </row>
    <row r="23" spans="1:9">
      <c r="A23" s="10" t="s">
        <v>10</v>
      </c>
      <c r="B23" s="27">
        <v>10.27321490812505</v>
      </c>
      <c r="C23" s="26">
        <v>9.0727557780556936</v>
      </c>
      <c r="D23" s="27">
        <v>13.703499342586333</v>
      </c>
      <c r="E23" s="26">
        <v>14.362953138257307</v>
      </c>
      <c r="F23" s="24">
        <v>-3.4302844344612833</v>
      </c>
      <c r="G23" s="26">
        <v>-5.2901973602016135</v>
      </c>
      <c r="H23" s="25">
        <v>8.2860555389668562</v>
      </c>
      <c r="I23" s="26">
        <v>7.6965875370919887</v>
      </c>
    </row>
    <row r="24" spans="1:9">
      <c r="A24" s="14" t="s">
        <v>9</v>
      </c>
      <c r="B24" s="31">
        <v>10.885278061078843</v>
      </c>
      <c r="C24" s="28">
        <v>9.0673659264867865</v>
      </c>
      <c r="D24" s="31">
        <v>12.235320018845055</v>
      </c>
      <c r="E24" s="28">
        <v>11.602368352925785</v>
      </c>
      <c r="F24" s="30">
        <v>-1.3500419577662122</v>
      </c>
      <c r="G24" s="28">
        <v>-2.5350024264389988</v>
      </c>
      <c r="H24" s="29">
        <v>8.4675410924788306</v>
      </c>
      <c r="I24" s="28">
        <v>4.2979942693409745</v>
      </c>
    </row>
    <row r="25" spans="1:9">
      <c r="A25" s="14" t="s">
        <v>8</v>
      </c>
      <c r="B25" s="31">
        <v>9.8803479902231004</v>
      </c>
      <c r="C25" s="28">
        <v>8.3909180651530111</v>
      </c>
      <c r="D25" s="31">
        <v>13.83581310292362</v>
      </c>
      <c r="E25" s="28">
        <v>14.111290071179923</v>
      </c>
      <c r="F25" s="30">
        <v>-3.9554651127005198</v>
      </c>
      <c r="G25" s="28">
        <v>-5.7203720060269125</v>
      </c>
      <c r="H25" s="29">
        <v>8.6559269055061314</v>
      </c>
      <c r="I25" s="28">
        <v>4.3343653250773997</v>
      </c>
    </row>
    <row r="26" spans="1:9">
      <c r="A26" s="14" t="s">
        <v>7</v>
      </c>
      <c r="B26" s="31">
        <v>11.589927478181995</v>
      </c>
      <c r="C26" s="28">
        <v>9.6553355843184789</v>
      </c>
      <c r="D26" s="31">
        <v>12.090077947179024</v>
      </c>
      <c r="E26" s="28">
        <v>11.748589221098335</v>
      </c>
      <c r="F26" s="30">
        <v>-0.50015046899702875</v>
      </c>
      <c r="G26" s="28">
        <v>-2.0932536367798571</v>
      </c>
      <c r="H26" s="29">
        <v>11.702750146284377</v>
      </c>
      <c r="I26" s="28">
        <v>6.5469509913954358</v>
      </c>
    </row>
    <row r="27" spans="1:9">
      <c r="A27" s="10" t="s">
        <v>6</v>
      </c>
      <c r="B27" s="27">
        <v>10.880550822145704</v>
      </c>
      <c r="C27" s="26">
        <v>9.1114662205012724</v>
      </c>
      <c r="D27" s="27">
        <v>12.61128598935386</v>
      </c>
      <c r="E27" s="26">
        <v>12.310834874810402</v>
      </c>
      <c r="F27" s="24">
        <v>-1.730735167208157</v>
      </c>
      <c r="G27" s="26">
        <v>-3.1993686543091306</v>
      </c>
      <c r="H27" s="25">
        <v>9.8131390292631338</v>
      </c>
      <c r="I27" s="26">
        <v>5.199821720398158</v>
      </c>
    </row>
    <row r="28" spans="1:9">
      <c r="A28" s="14" t="s">
        <v>5</v>
      </c>
      <c r="B28" s="31">
        <v>9.605800149148493</v>
      </c>
      <c r="C28" s="28">
        <v>8.2471233907556964</v>
      </c>
      <c r="D28" s="31">
        <v>13.630270855755453</v>
      </c>
      <c r="E28" s="28">
        <v>13.486090380297817</v>
      </c>
      <c r="F28" s="30">
        <v>-4.0244707066069596</v>
      </c>
      <c r="G28" s="28">
        <v>-5.2389669895421207</v>
      </c>
      <c r="H28" s="29">
        <v>9.3102793083792523</v>
      </c>
      <c r="I28" s="28">
        <v>6.2528948587308939</v>
      </c>
    </row>
    <row r="29" spans="1:9">
      <c r="A29" s="14" t="s">
        <v>4</v>
      </c>
      <c r="B29" s="31">
        <v>8.913624762370473</v>
      </c>
      <c r="C29" s="28">
        <v>7.4825375030227566</v>
      </c>
      <c r="D29" s="31">
        <v>14.446476223056573</v>
      </c>
      <c r="E29" s="28">
        <v>15.32919551603659</v>
      </c>
      <c r="F29" s="30">
        <v>-5.5328514606860999</v>
      </c>
      <c r="G29" s="28">
        <v>-7.8466580130138341</v>
      </c>
      <c r="H29" s="29">
        <v>8.632692843219159</v>
      </c>
      <c r="I29" s="28">
        <v>6.315007429420505</v>
      </c>
    </row>
    <row r="30" spans="1:9">
      <c r="A30" s="14" t="s">
        <v>3</v>
      </c>
      <c r="B30" s="31">
        <v>8.9067398920381109</v>
      </c>
      <c r="C30" s="28">
        <v>7.9791439063330287</v>
      </c>
      <c r="D30" s="31">
        <v>14.189102160734496</v>
      </c>
      <c r="E30" s="28">
        <v>13.276382471085709</v>
      </c>
      <c r="F30" s="30">
        <v>-5.2823622686963851</v>
      </c>
      <c r="G30" s="28">
        <v>-5.2972385647526785</v>
      </c>
      <c r="H30" s="29">
        <v>8.0708148919552212</v>
      </c>
      <c r="I30" s="28">
        <v>6.2574493444576884</v>
      </c>
    </row>
    <row r="31" spans="1:9">
      <c r="A31" s="10" t="s">
        <v>2</v>
      </c>
      <c r="B31" s="27">
        <v>9.1858892584791292</v>
      </c>
      <c r="C31" s="26">
        <v>7.9497279024252583</v>
      </c>
      <c r="D31" s="27">
        <v>14.042579979464708</v>
      </c>
      <c r="E31" s="26">
        <v>13.926978459197635</v>
      </c>
      <c r="F31" s="24">
        <v>-4.8566907209855783</v>
      </c>
      <c r="G31" s="26">
        <v>-5.9772505567723764</v>
      </c>
      <c r="H31" s="25">
        <v>8.7435998424576606</v>
      </c>
      <c r="I31" s="26">
        <v>6.270499710592321</v>
      </c>
    </row>
    <row r="32" spans="1:9">
      <c r="A32" s="9" t="s">
        <v>1</v>
      </c>
      <c r="B32" s="27">
        <v>10.14315157111054</v>
      </c>
      <c r="C32" s="26">
        <v>8.7183077535937006</v>
      </c>
      <c r="D32" s="27">
        <v>13.411811517429582</v>
      </c>
      <c r="E32" s="26">
        <v>13.456047570343497</v>
      </c>
      <c r="F32" s="24">
        <v>-3.2686599463190427</v>
      </c>
      <c r="G32" s="26">
        <v>-4.7377398167497962</v>
      </c>
      <c r="H32" s="25">
        <v>9.0236377554570968</v>
      </c>
      <c r="I32" s="26">
        <v>6.2983936207095805</v>
      </c>
    </row>
    <row r="33" spans="1:9">
      <c r="A33" s="7" t="s">
        <v>0</v>
      </c>
      <c r="B33" s="24">
        <v>9.5580530381147142</v>
      </c>
      <c r="C33" s="26">
        <v>8.829865119144614</v>
      </c>
      <c r="D33" s="24">
        <v>13.27993227272758</v>
      </c>
      <c r="E33" s="24">
        <v>12.916018103785738</v>
      </c>
      <c r="F33" s="24">
        <v>-3.7218792346128637</v>
      </c>
      <c r="G33" s="24">
        <v>-4.0861529846411244</v>
      </c>
      <c r="H33" s="25">
        <v>9.2215949260735481</v>
      </c>
      <c r="I33" s="24">
        <v>4.9177162716214839</v>
      </c>
    </row>
  </sheetData>
  <mergeCells count="5">
    <mergeCell ref="F2:G2"/>
    <mergeCell ref="H2:I2"/>
    <mergeCell ref="A2:A3"/>
    <mergeCell ref="B2:C2"/>
    <mergeCell ref="D2:E2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D7E666-99C4-4B7B-BE3D-E29F7D880D59}">
  <dimension ref="A1:D33"/>
  <sheetViews>
    <sheetView workbookViewId="0"/>
  </sheetViews>
  <sheetFormatPr defaultRowHeight="11.25"/>
  <cols>
    <col min="1" max="1" width="25.140625" style="297" customWidth="1"/>
    <col min="2" max="3" width="20.7109375" style="297" customWidth="1"/>
    <col min="4" max="4" width="21.28515625" style="297" customWidth="1"/>
    <col min="5" max="16384" width="9.140625" style="176"/>
  </cols>
  <sheetData>
    <row r="1" spans="1:4" ht="12" thickBot="1">
      <c r="A1" s="87" t="s">
        <v>238</v>
      </c>
      <c r="B1" s="396"/>
      <c r="C1" s="396"/>
      <c r="D1" s="396"/>
    </row>
    <row r="2" spans="1:4">
      <c r="A2" s="186" t="s">
        <v>237</v>
      </c>
      <c r="B2" s="395" t="s">
        <v>236</v>
      </c>
      <c r="C2" s="395" t="s">
        <v>235</v>
      </c>
      <c r="D2" s="395" t="s">
        <v>0</v>
      </c>
    </row>
    <row r="3" spans="1:4" s="385" customFormat="1">
      <c r="A3" s="394" t="s">
        <v>44</v>
      </c>
      <c r="B3" s="393">
        <v>280083</v>
      </c>
      <c r="C3" s="393">
        <v>33817</v>
      </c>
      <c r="D3" s="393">
        <f t="shared" ref="D3:D33" si="0">+B3+C3</f>
        <v>313900</v>
      </c>
    </row>
    <row r="4" spans="1:4">
      <c r="A4" s="391" t="s">
        <v>28</v>
      </c>
      <c r="B4" s="387">
        <v>106341</v>
      </c>
      <c r="C4" s="387">
        <v>9628</v>
      </c>
      <c r="D4" s="387">
        <f t="shared" si="0"/>
        <v>115969</v>
      </c>
    </row>
    <row r="5" spans="1:4">
      <c r="A5" s="388" t="s">
        <v>27</v>
      </c>
      <c r="B5" s="6">
        <v>386424</v>
      </c>
      <c r="C5" s="6">
        <v>43445</v>
      </c>
      <c r="D5" s="6">
        <f t="shared" si="0"/>
        <v>429869</v>
      </c>
    </row>
    <row r="6" spans="1:4">
      <c r="A6" s="391" t="s">
        <v>26</v>
      </c>
      <c r="B6" s="387">
        <v>46465</v>
      </c>
      <c r="C6" s="387">
        <v>6723</v>
      </c>
      <c r="D6" s="387">
        <f t="shared" si="0"/>
        <v>53188</v>
      </c>
    </row>
    <row r="7" spans="1:4">
      <c r="A7" s="391" t="s">
        <v>25</v>
      </c>
      <c r="B7" s="126">
        <v>31568</v>
      </c>
      <c r="C7" s="126">
        <v>2785</v>
      </c>
      <c r="D7" s="126">
        <f t="shared" si="0"/>
        <v>34353</v>
      </c>
    </row>
    <row r="8" spans="1:4">
      <c r="A8" s="391" t="s">
        <v>24</v>
      </c>
      <c r="B8" s="126">
        <v>29474</v>
      </c>
      <c r="C8" s="126">
        <v>1205</v>
      </c>
      <c r="D8" s="126">
        <f t="shared" si="0"/>
        <v>30679</v>
      </c>
    </row>
    <row r="9" spans="1:4">
      <c r="A9" s="389" t="s">
        <v>23</v>
      </c>
      <c r="B9" s="191">
        <v>107507</v>
      </c>
      <c r="C9" s="191">
        <v>10713</v>
      </c>
      <c r="D9" s="191">
        <f t="shared" si="0"/>
        <v>118220</v>
      </c>
    </row>
    <row r="10" spans="1:4">
      <c r="A10" s="392" t="s">
        <v>22</v>
      </c>
      <c r="B10" s="387">
        <v>55386</v>
      </c>
      <c r="C10" s="387">
        <v>4902</v>
      </c>
      <c r="D10" s="387">
        <f t="shared" si="0"/>
        <v>60288</v>
      </c>
    </row>
    <row r="11" spans="1:4">
      <c r="A11" s="390" t="s">
        <v>21</v>
      </c>
      <c r="B11" s="387">
        <v>30867</v>
      </c>
      <c r="C11" s="387">
        <v>2015</v>
      </c>
      <c r="D11" s="387">
        <f t="shared" si="0"/>
        <v>32882</v>
      </c>
    </row>
    <row r="12" spans="1:4">
      <c r="A12" s="390" t="s">
        <v>20</v>
      </c>
      <c r="B12" s="126">
        <v>33649</v>
      </c>
      <c r="C12" s="126">
        <v>2126</v>
      </c>
      <c r="D12" s="126">
        <f t="shared" si="0"/>
        <v>35775</v>
      </c>
    </row>
    <row r="13" spans="1:4">
      <c r="A13" s="389" t="s">
        <v>19</v>
      </c>
      <c r="B13" s="191">
        <v>119902</v>
      </c>
      <c r="C13" s="191">
        <v>9043</v>
      </c>
      <c r="D13" s="191">
        <f t="shared" si="0"/>
        <v>128945</v>
      </c>
    </row>
    <row r="14" spans="1:4">
      <c r="A14" s="391" t="s">
        <v>18</v>
      </c>
      <c r="B14" s="126">
        <v>58431</v>
      </c>
      <c r="C14" s="126">
        <v>4748</v>
      </c>
      <c r="D14" s="126">
        <f t="shared" si="0"/>
        <v>63179</v>
      </c>
    </row>
    <row r="15" spans="1:4">
      <c r="A15" s="391" t="s">
        <v>17</v>
      </c>
      <c r="B15" s="126">
        <v>31048</v>
      </c>
      <c r="C15" s="126">
        <v>1938</v>
      </c>
      <c r="D15" s="126">
        <f t="shared" si="0"/>
        <v>32986</v>
      </c>
    </row>
    <row r="16" spans="1:4">
      <c r="A16" s="390" t="s">
        <v>16</v>
      </c>
      <c r="B16" s="387">
        <v>36259</v>
      </c>
      <c r="C16" s="387">
        <v>2395</v>
      </c>
      <c r="D16" s="387">
        <f t="shared" si="0"/>
        <v>38654</v>
      </c>
    </row>
    <row r="17" spans="1:4">
      <c r="A17" s="389" t="s">
        <v>15</v>
      </c>
      <c r="B17" s="191">
        <v>125738</v>
      </c>
      <c r="C17" s="191">
        <v>9081</v>
      </c>
      <c r="D17" s="191">
        <f t="shared" si="0"/>
        <v>134819</v>
      </c>
    </row>
    <row r="18" spans="1:4">
      <c r="A18" s="388" t="s">
        <v>14</v>
      </c>
      <c r="B18" s="6">
        <v>353147</v>
      </c>
      <c r="C18" s="6">
        <v>28837</v>
      </c>
      <c r="D18" s="6">
        <f t="shared" si="0"/>
        <v>381984</v>
      </c>
    </row>
    <row r="19" spans="1:4">
      <c r="A19" s="390" t="s">
        <v>13</v>
      </c>
      <c r="B19" s="387">
        <v>66740</v>
      </c>
      <c r="C19" s="387">
        <v>7300</v>
      </c>
      <c r="D19" s="387">
        <f t="shared" si="0"/>
        <v>74040</v>
      </c>
    </row>
    <row r="20" spans="1:4">
      <c r="A20" s="390" t="s">
        <v>12</v>
      </c>
      <c r="B20" s="126">
        <v>29998</v>
      </c>
      <c r="C20" s="126">
        <v>1605</v>
      </c>
      <c r="D20" s="126">
        <f t="shared" si="0"/>
        <v>31603</v>
      </c>
    </row>
    <row r="21" spans="1:4">
      <c r="A21" s="390" t="s">
        <v>11</v>
      </c>
      <c r="B21" s="387">
        <v>9955</v>
      </c>
      <c r="C21" s="387">
        <v>1590</v>
      </c>
      <c r="D21" s="387">
        <f t="shared" si="0"/>
        <v>11545</v>
      </c>
    </row>
    <row r="22" spans="1:4">
      <c r="A22" s="389" t="s">
        <v>10</v>
      </c>
      <c r="B22" s="6">
        <v>106693</v>
      </c>
      <c r="C22" s="6">
        <v>10495</v>
      </c>
      <c r="D22" s="6">
        <f t="shared" si="0"/>
        <v>117188</v>
      </c>
    </row>
    <row r="23" spans="1:4">
      <c r="A23" s="390" t="s">
        <v>9</v>
      </c>
      <c r="B23" s="126">
        <v>47462</v>
      </c>
      <c r="C23" s="126">
        <v>6511</v>
      </c>
      <c r="D23" s="126">
        <f t="shared" si="0"/>
        <v>53973</v>
      </c>
    </row>
    <row r="24" spans="1:4">
      <c r="A24" s="390" t="s">
        <v>8</v>
      </c>
      <c r="B24" s="387">
        <v>25741</v>
      </c>
      <c r="C24" s="387">
        <v>4102</v>
      </c>
      <c r="D24" s="387">
        <f t="shared" si="0"/>
        <v>29843</v>
      </c>
    </row>
    <row r="25" spans="1:4">
      <c r="A25" s="390" t="s">
        <v>7</v>
      </c>
      <c r="B25" s="387">
        <v>41306</v>
      </c>
      <c r="C25" s="387">
        <v>4017</v>
      </c>
      <c r="D25" s="387">
        <f t="shared" si="0"/>
        <v>45323</v>
      </c>
    </row>
    <row r="26" spans="1:4">
      <c r="A26" s="389" t="s">
        <v>6</v>
      </c>
      <c r="B26" s="191">
        <v>114509</v>
      </c>
      <c r="C26" s="191">
        <v>14630</v>
      </c>
      <c r="D26" s="191">
        <f t="shared" si="0"/>
        <v>129139</v>
      </c>
    </row>
    <row r="27" spans="1:4">
      <c r="A27" s="390" t="s">
        <v>5</v>
      </c>
      <c r="B27" s="126">
        <v>82123</v>
      </c>
      <c r="C27" s="126">
        <v>2157</v>
      </c>
      <c r="D27" s="126">
        <f t="shared" si="0"/>
        <v>84280</v>
      </c>
    </row>
    <row r="28" spans="1:4">
      <c r="A28" s="390" t="s">
        <v>4</v>
      </c>
      <c r="B28" s="387">
        <v>25381</v>
      </c>
      <c r="C28" s="387">
        <v>3190</v>
      </c>
      <c r="D28" s="387">
        <f t="shared" si="0"/>
        <v>28571</v>
      </c>
    </row>
    <row r="29" spans="1:4">
      <c r="A29" s="390" t="s">
        <v>3</v>
      </c>
      <c r="B29" s="126">
        <v>60980</v>
      </c>
      <c r="C29" s="126">
        <v>5444</v>
      </c>
      <c r="D29" s="126">
        <f t="shared" si="0"/>
        <v>66424</v>
      </c>
    </row>
    <row r="30" spans="1:4">
      <c r="A30" s="389" t="s">
        <v>2</v>
      </c>
      <c r="B30" s="6">
        <v>168484</v>
      </c>
      <c r="C30" s="6">
        <v>10791</v>
      </c>
      <c r="D30" s="6">
        <f t="shared" si="0"/>
        <v>179275</v>
      </c>
    </row>
    <row r="31" spans="1:4">
      <c r="A31" s="388" t="s">
        <v>1</v>
      </c>
      <c r="B31" s="191">
        <v>389686</v>
      </c>
      <c r="C31" s="191">
        <v>35916</v>
      </c>
      <c r="D31" s="191">
        <f t="shared" si="0"/>
        <v>425602</v>
      </c>
    </row>
    <row r="32" spans="1:4">
      <c r="A32" s="375" t="s">
        <v>231</v>
      </c>
      <c r="B32" s="387">
        <v>59860</v>
      </c>
      <c r="C32" s="387">
        <v>3650</v>
      </c>
      <c r="D32" s="387">
        <f t="shared" si="0"/>
        <v>63510</v>
      </c>
    </row>
    <row r="33" spans="1:4" s="385" customFormat="1">
      <c r="A33" s="386" t="s">
        <v>0</v>
      </c>
      <c r="B33" s="191">
        <v>1189119</v>
      </c>
      <c r="C33" s="191">
        <v>111848</v>
      </c>
      <c r="D33" s="191">
        <f t="shared" si="0"/>
        <v>1300967</v>
      </c>
    </row>
  </sheetData>
  <pageMargins left="0.74803149606299213" right="0.74803149606299213" top="0.62992125984251968" bottom="0.86614173228346458" header="0.51181102362204722" footer="0.62992125984251968"/>
  <pageSetup paperSize="9" orientation="portrait" cellComments="atEnd" r:id="rId1"/>
  <headerFooter alignWithMargins="0"/>
  <legacy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FFFB53-05E9-481F-83A9-AF8E1F044789}">
  <dimension ref="A1:G32"/>
  <sheetViews>
    <sheetView workbookViewId="0"/>
  </sheetViews>
  <sheetFormatPr defaultRowHeight="11.25"/>
  <cols>
    <col min="1" max="1" width="21.85546875" style="397" customWidth="1"/>
    <col min="2" max="5" width="11.28515625" style="397" customWidth="1"/>
    <col min="6" max="6" width="11.28515625" style="398" customWidth="1"/>
    <col min="7" max="7" width="11.28515625" style="397" customWidth="1"/>
    <col min="8" max="16384" width="9.140625" style="397"/>
  </cols>
  <sheetData>
    <row r="1" spans="1:7" ht="12" thickBot="1">
      <c r="A1" s="409" t="s">
        <v>244</v>
      </c>
    </row>
    <row r="2" spans="1:7" ht="33.75">
      <c r="A2" s="408" t="s">
        <v>37</v>
      </c>
      <c r="B2" s="407" t="s">
        <v>243</v>
      </c>
      <c r="C2" s="407" t="s">
        <v>242</v>
      </c>
      <c r="D2" s="406" t="s">
        <v>241</v>
      </c>
      <c r="E2" s="406" t="s">
        <v>0</v>
      </c>
      <c r="F2" s="406" t="s">
        <v>240</v>
      </c>
      <c r="G2" s="406" t="s">
        <v>239</v>
      </c>
    </row>
    <row r="3" spans="1:7">
      <c r="A3" s="405" t="s">
        <v>44</v>
      </c>
      <c r="B3" s="16">
        <v>8751</v>
      </c>
      <c r="C3" s="16">
        <v>23344</v>
      </c>
      <c r="D3" s="16">
        <v>291</v>
      </c>
      <c r="E3" s="16">
        <v>32386</v>
      </c>
      <c r="F3" s="16">
        <v>1834</v>
      </c>
      <c r="G3" s="404">
        <v>34220</v>
      </c>
    </row>
    <row r="4" spans="1:7">
      <c r="A4" s="403" t="s">
        <v>28</v>
      </c>
      <c r="B4" s="11">
        <v>4638</v>
      </c>
      <c r="C4" s="11">
        <v>9851</v>
      </c>
      <c r="D4" s="11">
        <v>272</v>
      </c>
      <c r="E4" s="11">
        <v>14761</v>
      </c>
      <c r="F4" s="11">
        <v>930</v>
      </c>
      <c r="G4" s="402">
        <v>15691</v>
      </c>
    </row>
    <row r="5" spans="1:7">
      <c r="A5" s="400" t="s">
        <v>27</v>
      </c>
      <c r="B5" s="3">
        <v>13389</v>
      </c>
      <c r="C5" s="3">
        <v>33195</v>
      </c>
      <c r="D5" s="3">
        <v>563</v>
      </c>
      <c r="E5" s="3">
        <v>47147</v>
      </c>
      <c r="F5" s="3">
        <v>2764</v>
      </c>
      <c r="G5" s="3">
        <v>49911</v>
      </c>
    </row>
    <row r="6" spans="1:7">
      <c r="A6" s="403" t="s">
        <v>26</v>
      </c>
      <c r="B6" s="11">
        <v>1605</v>
      </c>
      <c r="C6" s="11">
        <v>3163</v>
      </c>
      <c r="D6" s="11">
        <v>112</v>
      </c>
      <c r="E6" s="11">
        <v>4880</v>
      </c>
      <c r="F6" s="11">
        <v>361</v>
      </c>
      <c r="G6" s="402">
        <v>5241</v>
      </c>
    </row>
    <row r="7" spans="1:7">
      <c r="A7" s="403" t="s">
        <v>25</v>
      </c>
      <c r="B7" s="11">
        <v>1296</v>
      </c>
      <c r="C7" s="11">
        <v>2618</v>
      </c>
      <c r="D7" s="11">
        <v>70</v>
      </c>
      <c r="E7" s="11">
        <v>3984</v>
      </c>
      <c r="F7" s="11">
        <v>251</v>
      </c>
      <c r="G7" s="402">
        <v>4235</v>
      </c>
    </row>
    <row r="8" spans="1:7">
      <c r="A8" s="403" t="s">
        <v>24</v>
      </c>
      <c r="B8" s="11">
        <v>1602</v>
      </c>
      <c r="C8" s="11">
        <v>3572</v>
      </c>
      <c r="D8" s="11">
        <v>91</v>
      </c>
      <c r="E8" s="11">
        <v>5265</v>
      </c>
      <c r="F8" s="11">
        <v>308</v>
      </c>
      <c r="G8" s="402">
        <v>5573</v>
      </c>
    </row>
    <row r="9" spans="1:7">
      <c r="A9" s="401" t="s">
        <v>23</v>
      </c>
      <c r="B9" s="3">
        <v>4503</v>
      </c>
      <c r="C9" s="3">
        <v>9353</v>
      </c>
      <c r="D9" s="3">
        <v>273</v>
      </c>
      <c r="E9" s="3">
        <v>14129</v>
      </c>
      <c r="F9" s="3">
        <v>920</v>
      </c>
      <c r="G9" s="3">
        <v>15049</v>
      </c>
    </row>
    <row r="10" spans="1:7">
      <c r="A10" s="403" t="s">
        <v>22</v>
      </c>
      <c r="B10" s="11">
        <v>1843</v>
      </c>
      <c r="C10" s="11">
        <v>4426</v>
      </c>
      <c r="D10" s="11">
        <v>88</v>
      </c>
      <c r="E10" s="11">
        <v>6357</v>
      </c>
      <c r="F10" s="11">
        <v>495</v>
      </c>
      <c r="G10" s="402">
        <v>6852</v>
      </c>
    </row>
    <row r="11" spans="1:7">
      <c r="A11" s="403" t="s">
        <v>21</v>
      </c>
      <c r="B11" s="11">
        <v>1088</v>
      </c>
      <c r="C11" s="11">
        <v>2142</v>
      </c>
      <c r="D11" s="11">
        <v>56</v>
      </c>
      <c r="E11" s="11">
        <v>3286</v>
      </c>
      <c r="F11" s="11">
        <v>191</v>
      </c>
      <c r="G11" s="402">
        <v>3477</v>
      </c>
    </row>
    <row r="12" spans="1:7">
      <c r="A12" s="403" t="s">
        <v>20</v>
      </c>
      <c r="B12" s="11">
        <v>1210</v>
      </c>
      <c r="C12" s="11">
        <v>3023</v>
      </c>
      <c r="D12" s="11">
        <v>72</v>
      </c>
      <c r="E12" s="11">
        <v>4305</v>
      </c>
      <c r="F12" s="11">
        <v>283</v>
      </c>
      <c r="G12" s="402">
        <v>4588</v>
      </c>
    </row>
    <row r="13" spans="1:7">
      <c r="A13" s="401" t="s">
        <v>19</v>
      </c>
      <c r="B13" s="3">
        <v>4141</v>
      </c>
      <c r="C13" s="3">
        <v>9591</v>
      </c>
      <c r="D13" s="3">
        <v>216</v>
      </c>
      <c r="E13" s="3">
        <v>13948</v>
      </c>
      <c r="F13" s="3">
        <v>969</v>
      </c>
      <c r="G13" s="3">
        <v>14917</v>
      </c>
    </row>
    <row r="14" spans="1:7">
      <c r="A14" s="403" t="s">
        <v>18</v>
      </c>
      <c r="B14" s="11">
        <v>1671</v>
      </c>
      <c r="C14" s="11">
        <v>3197</v>
      </c>
      <c r="D14" s="11">
        <v>65</v>
      </c>
      <c r="E14" s="11">
        <v>4933</v>
      </c>
      <c r="F14" s="11">
        <v>325</v>
      </c>
      <c r="G14" s="402">
        <v>5258</v>
      </c>
    </row>
    <row r="15" spans="1:7">
      <c r="A15" s="403" t="s">
        <v>17</v>
      </c>
      <c r="B15" s="11">
        <v>1552</v>
      </c>
      <c r="C15" s="11">
        <v>3120</v>
      </c>
      <c r="D15" s="11">
        <v>85</v>
      </c>
      <c r="E15" s="11">
        <v>4757</v>
      </c>
      <c r="F15" s="11">
        <v>245</v>
      </c>
      <c r="G15" s="402">
        <v>5002</v>
      </c>
    </row>
    <row r="16" spans="1:7">
      <c r="A16" s="403" t="s">
        <v>16</v>
      </c>
      <c r="B16" s="11">
        <v>1156</v>
      </c>
      <c r="C16" s="11">
        <v>2561</v>
      </c>
      <c r="D16" s="11">
        <v>66</v>
      </c>
      <c r="E16" s="11">
        <v>3783</v>
      </c>
      <c r="F16" s="11">
        <v>222</v>
      </c>
      <c r="G16" s="402">
        <v>4005</v>
      </c>
    </row>
    <row r="17" spans="1:7">
      <c r="A17" s="401" t="s">
        <v>15</v>
      </c>
      <c r="B17" s="3">
        <v>4379</v>
      </c>
      <c r="C17" s="3">
        <v>8878</v>
      </c>
      <c r="D17" s="3">
        <v>216</v>
      </c>
      <c r="E17" s="3">
        <v>13473</v>
      </c>
      <c r="F17" s="3">
        <v>792</v>
      </c>
      <c r="G17" s="3">
        <v>14265</v>
      </c>
    </row>
    <row r="18" spans="1:7">
      <c r="A18" s="400" t="s">
        <v>14</v>
      </c>
      <c r="B18" s="3">
        <v>13023</v>
      </c>
      <c r="C18" s="3">
        <v>27822</v>
      </c>
      <c r="D18" s="3">
        <v>705</v>
      </c>
      <c r="E18" s="3">
        <v>41550</v>
      </c>
      <c r="F18" s="3">
        <v>2681</v>
      </c>
      <c r="G18" s="3">
        <v>44231</v>
      </c>
    </row>
    <row r="19" spans="1:7">
      <c r="A19" s="403" t="s">
        <v>13</v>
      </c>
      <c r="B19" s="11">
        <v>3040</v>
      </c>
      <c r="C19" s="11">
        <v>4977</v>
      </c>
      <c r="D19" s="11">
        <v>121</v>
      </c>
      <c r="E19" s="11">
        <v>8138</v>
      </c>
      <c r="F19" s="11">
        <v>488</v>
      </c>
      <c r="G19" s="402">
        <v>8626</v>
      </c>
    </row>
    <row r="20" spans="1:7">
      <c r="A20" s="403" t="s">
        <v>12</v>
      </c>
      <c r="B20" s="11">
        <v>1439</v>
      </c>
      <c r="C20" s="11">
        <v>2781</v>
      </c>
      <c r="D20" s="11">
        <v>78</v>
      </c>
      <c r="E20" s="11">
        <v>4298</v>
      </c>
      <c r="F20" s="11">
        <v>285</v>
      </c>
      <c r="G20" s="402">
        <v>4583</v>
      </c>
    </row>
    <row r="21" spans="1:7">
      <c r="A21" s="403" t="s">
        <v>11</v>
      </c>
      <c r="B21" s="11">
        <v>888</v>
      </c>
      <c r="C21" s="11">
        <v>1533</v>
      </c>
      <c r="D21" s="11">
        <v>30</v>
      </c>
      <c r="E21" s="11">
        <v>2451</v>
      </c>
      <c r="F21" s="11">
        <v>149</v>
      </c>
      <c r="G21" s="402">
        <v>2600</v>
      </c>
    </row>
    <row r="22" spans="1:7">
      <c r="A22" s="401" t="s">
        <v>10</v>
      </c>
      <c r="B22" s="3">
        <v>5367</v>
      </c>
      <c r="C22" s="3">
        <v>9291</v>
      </c>
      <c r="D22" s="3">
        <v>229</v>
      </c>
      <c r="E22" s="3">
        <v>14887</v>
      </c>
      <c r="F22" s="3">
        <v>922</v>
      </c>
      <c r="G22" s="3">
        <v>15809</v>
      </c>
    </row>
    <row r="23" spans="1:7">
      <c r="A23" s="403" t="s">
        <v>9</v>
      </c>
      <c r="B23" s="11">
        <v>2465</v>
      </c>
      <c r="C23" s="11">
        <v>5121</v>
      </c>
      <c r="D23" s="11">
        <v>120</v>
      </c>
      <c r="E23" s="11">
        <v>7706</v>
      </c>
      <c r="F23" s="11">
        <v>339</v>
      </c>
      <c r="G23" s="402">
        <v>8045</v>
      </c>
    </row>
    <row r="24" spans="1:7">
      <c r="A24" s="403" t="s">
        <v>8</v>
      </c>
      <c r="B24" s="11">
        <v>1721</v>
      </c>
      <c r="C24" s="11">
        <v>3394</v>
      </c>
      <c r="D24" s="11">
        <v>98</v>
      </c>
      <c r="E24" s="11">
        <v>5213</v>
      </c>
      <c r="F24" s="11">
        <v>304</v>
      </c>
      <c r="G24" s="402">
        <v>5517</v>
      </c>
    </row>
    <row r="25" spans="1:7">
      <c r="A25" s="403" t="s">
        <v>7</v>
      </c>
      <c r="B25" s="11">
        <v>2600</v>
      </c>
      <c r="C25" s="11">
        <v>5075</v>
      </c>
      <c r="D25" s="11">
        <v>104</v>
      </c>
      <c r="E25" s="11">
        <v>7779</v>
      </c>
      <c r="F25" s="11">
        <v>550</v>
      </c>
      <c r="G25" s="402">
        <v>8329</v>
      </c>
    </row>
    <row r="26" spans="1:7">
      <c r="A26" s="401" t="s">
        <v>6</v>
      </c>
      <c r="B26" s="3">
        <v>6786</v>
      </c>
      <c r="C26" s="3">
        <v>13590</v>
      </c>
      <c r="D26" s="3">
        <v>322</v>
      </c>
      <c r="E26" s="3">
        <v>20698</v>
      </c>
      <c r="F26" s="3">
        <v>1193</v>
      </c>
      <c r="G26" s="3">
        <v>21891</v>
      </c>
    </row>
    <row r="27" spans="1:7">
      <c r="A27" s="403" t="s">
        <v>5</v>
      </c>
      <c r="B27" s="11">
        <v>2334</v>
      </c>
      <c r="C27" s="11">
        <v>5229</v>
      </c>
      <c r="D27" s="11">
        <v>175</v>
      </c>
      <c r="E27" s="11">
        <v>7738</v>
      </c>
      <c r="F27" s="11">
        <v>543</v>
      </c>
      <c r="G27" s="402">
        <v>8281</v>
      </c>
    </row>
    <row r="28" spans="1:7">
      <c r="A28" s="403" t="s">
        <v>4</v>
      </c>
      <c r="B28" s="11">
        <v>1694</v>
      </c>
      <c r="C28" s="11">
        <v>3889</v>
      </c>
      <c r="D28" s="11">
        <v>108</v>
      </c>
      <c r="E28" s="11">
        <v>5691</v>
      </c>
      <c r="F28" s="11">
        <v>359</v>
      </c>
      <c r="G28" s="402">
        <v>6050</v>
      </c>
    </row>
    <row r="29" spans="1:7">
      <c r="A29" s="403" t="s">
        <v>3</v>
      </c>
      <c r="B29" s="11">
        <v>1813</v>
      </c>
      <c r="C29" s="11">
        <v>4598</v>
      </c>
      <c r="D29" s="11">
        <v>104</v>
      </c>
      <c r="E29" s="11">
        <v>6515</v>
      </c>
      <c r="F29" s="11">
        <v>377</v>
      </c>
      <c r="G29" s="402">
        <v>6892</v>
      </c>
    </row>
    <row r="30" spans="1:7">
      <c r="A30" s="401" t="s">
        <v>2</v>
      </c>
      <c r="B30" s="3">
        <v>5841</v>
      </c>
      <c r="C30" s="3">
        <v>13716</v>
      </c>
      <c r="D30" s="3">
        <v>387</v>
      </c>
      <c r="E30" s="3">
        <v>19944</v>
      </c>
      <c r="F30" s="3">
        <v>1279</v>
      </c>
      <c r="G30" s="3">
        <v>21223</v>
      </c>
    </row>
    <row r="31" spans="1:7">
      <c r="A31" s="400" t="s">
        <v>1</v>
      </c>
      <c r="B31" s="3">
        <v>17994</v>
      </c>
      <c r="C31" s="3">
        <v>36597</v>
      </c>
      <c r="D31" s="3">
        <v>938</v>
      </c>
      <c r="E31" s="3">
        <v>55529</v>
      </c>
      <c r="F31" s="3">
        <v>3394</v>
      </c>
      <c r="G31" s="3">
        <v>58923</v>
      </c>
    </row>
    <row r="32" spans="1:7">
      <c r="A32" s="399" t="s">
        <v>0</v>
      </c>
      <c r="B32" s="3">
        <v>44406</v>
      </c>
      <c r="C32" s="3">
        <v>97614</v>
      </c>
      <c r="D32" s="3">
        <v>2206</v>
      </c>
      <c r="E32" s="3">
        <v>144226</v>
      </c>
      <c r="F32" s="3">
        <v>8839</v>
      </c>
      <c r="G32" s="3">
        <v>153065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B2CDB6-699D-4E9D-B77D-D67356BD2414}">
  <dimension ref="A1:G32"/>
  <sheetViews>
    <sheetView workbookViewId="0"/>
  </sheetViews>
  <sheetFormatPr defaultRowHeight="11.25"/>
  <cols>
    <col min="1" max="1" width="22" style="410" customWidth="1"/>
    <col min="2" max="7" width="10.85546875" style="410" customWidth="1"/>
    <col min="8" max="16384" width="9.140625" style="410"/>
  </cols>
  <sheetData>
    <row r="1" spans="1:7" ht="12" thickBot="1">
      <c r="A1" s="414" t="s">
        <v>245</v>
      </c>
      <c r="B1" s="414"/>
      <c r="C1" s="414"/>
      <c r="D1" s="414"/>
      <c r="E1" s="414"/>
      <c r="F1" s="414"/>
      <c r="G1" s="414"/>
    </row>
    <row r="2" spans="1:7" s="412" customFormat="1" ht="33.75">
      <c r="A2" s="413" t="s">
        <v>37</v>
      </c>
      <c r="B2" s="407" t="s">
        <v>243</v>
      </c>
      <c r="C2" s="407" t="s">
        <v>242</v>
      </c>
      <c r="D2" s="406" t="s">
        <v>241</v>
      </c>
      <c r="E2" s="406" t="s">
        <v>0</v>
      </c>
      <c r="F2" s="406" t="s">
        <v>240</v>
      </c>
      <c r="G2" s="406" t="s">
        <v>239</v>
      </c>
    </row>
    <row r="3" spans="1:7">
      <c r="A3" s="51" t="s">
        <v>44</v>
      </c>
      <c r="B3" s="16">
        <v>831</v>
      </c>
      <c r="C3" s="16">
        <v>2296</v>
      </c>
      <c r="D3" s="16">
        <v>122</v>
      </c>
      <c r="E3" s="16">
        <v>3249</v>
      </c>
      <c r="F3" s="16">
        <v>487</v>
      </c>
      <c r="G3" s="404">
        <v>3736</v>
      </c>
    </row>
    <row r="4" spans="1:7">
      <c r="A4" s="51" t="s">
        <v>28</v>
      </c>
      <c r="B4" s="11">
        <v>626</v>
      </c>
      <c r="C4" s="11">
        <v>1283</v>
      </c>
      <c r="D4" s="11">
        <v>78</v>
      </c>
      <c r="E4" s="11">
        <v>1987</v>
      </c>
      <c r="F4" s="11">
        <v>212</v>
      </c>
      <c r="G4" s="402">
        <v>2199</v>
      </c>
    </row>
    <row r="5" spans="1:7">
      <c r="A5" s="46" t="s">
        <v>27</v>
      </c>
      <c r="B5" s="3">
        <v>1457</v>
      </c>
      <c r="C5" s="3">
        <v>3579</v>
      </c>
      <c r="D5" s="3">
        <v>200</v>
      </c>
      <c r="E5" s="3">
        <v>5236</v>
      </c>
      <c r="F5" s="3">
        <v>699</v>
      </c>
      <c r="G5" s="3">
        <v>5935</v>
      </c>
    </row>
    <row r="6" spans="1:7">
      <c r="A6" s="51" t="s">
        <v>26</v>
      </c>
      <c r="B6" s="11">
        <v>201</v>
      </c>
      <c r="C6" s="11">
        <v>386</v>
      </c>
      <c r="D6" s="11">
        <v>42</v>
      </c>
      <c r="E6" s="11">
        <v>629</v>
      </c>
      <c r="F6" s="11">
        <v>75</v>
      </c>
      <c r="G6" s="402">
        <v>704</v>
      </c>
    </row>
    <row r="7" spans="1:7">
      <c r="A7" s="51" t="s">
        <v>25</v>
      </c>
      <c r="B7" s="11">
        <v>148</v>
      </c>
      <c r="C7" s="11">
        <v>247</v>
      </c>
      <c r="D7" s="11">
        <v>18</v>
      </c>
      <c r="E7" s="11">
        <v>413</v>
      </c>
      <c r="F7" s="11">
        <v>61</v>
      </c>
      <c r="G7" s="402">
        <v>474</v>
      </c>
    </row>
    <row r="8" spans="1:7">
      <c r="A8" s="51" t="s">
        <v>24</v>
      </c>
      <c r="B8" s="11">
        <v>190</v>
      </c>
      <c r="C8" s="11">
        <v>350</v>
      </c>
      <c r="D8" s="11">
        <v>25</v>
      </c>
      <c r="E8" s="11">
        <v>565</v>
      </c>
      <c r="F8" s="11">
        <v>74</v>
      </c>
      <c r="G8" s="402">
        <v>639</v>
      </c>
    </row>
    <row r="9" spans="1:7">
      <c r="A9" s="49" t="s">
        <v>23</v>
      </c>
      <c r="B9" s="3">
        <v>539</v>
      </c>
      <c r="C9" s="3">
        <v>983</v>
      </c>
      <c r="D9" s="3">
        <v>85</v>
      </c>
      <c r="E9" s="3">
        <v>1607</v>
      </c>
      <c r="F9" s="3">
        <v>210</v>
      </c>
      <c r="G9" s="3">
        <v>1817</v>
      </c>
    </row>
    <row r="10" spans="1:7">
      <c r="A10" s="51" t="s">
        <v>22</v>
      </c>
      <c r="B10" s="11">
        <v>203</v>
      </c>
      <c r="C10" s="11">
        <v>537</v>
      </c>
      <c r="D10" s="11">
        <v>28</v>
      </c>
      <c r="E10" s="11">
        <v>768</v>
      </c>
      <c r="F10" s="11">
        <v>134</v>
      </c>
      <c r="G10" s="402">
        <v>902</v>
      </c>
    </row>
    <row r="11" spans="1:7">
      <c r="A11" s="51" t="s">
        <v>21</v>
      </c>
      <c r="B11" s="11">
        <v>128</v>
      </c>
      <c r="C11" s="11">
        <v>226</v>
      </c>
      <c r="D11" s="11">
        <v>21</v>
      </c>
      <c r="E11" s="11">
        <v>375</v>
      </c>
      <c r="F11" s="11">
        <v>49</v>
      </c>
      <c r="G11" s="402">
        <v>424</v>
      </c>
    </row>
    <row r="12" spans="1:7">
      <c r="A12" s="51" t="s">
        <v>20</v>
      </c>
      <c r="B12" s="11">
        <v>252</v>
      </c>
      <c r="C12" s="11">
        <v>357</v>
      </c>
      <c r="D12" s="11">
        <v>21</v>
      </c>
      <c r="E12" s="11">
        <v>630</v>
      </c>
      <c r="F12" s="11">
        <v>71</v>
      </c>
      <c r="G12" s="402">
        <v>701</v>
      </c>
    </row>
    <row r="13" spans="1:7">
      <c r="A13" s="49" t="s">
        <v>19</v>
      </c>
      <c r="B13" s="3">
        <v>583</v>
      </c>
      <c r="C13" s="3">
        <v>1120</v>
      </c>
      <c r="D13" s="3">
        <v>70</v>
      </c>
      <c r="E13" s="3">
        <v>1773</v>
      </c>
      <c r="F13" s="3">
        <v>254</v>
      </c>
      <c r="G13" s="3">
        <v>2027</v>
      </c>
    </row>
    <row r="14" spans="1:7">
      <c r="A14" s="51" t="s">
        <v>18</v>
      </c>
      <c r="B14" s="11">
        <v>190</v>
      </c>
      <c r="C14" s="11">
        <v>373</v>
      </c>
      <c r="D14" s="11">
        <v>16</v>
      </c>
      <c r="E14" s="11">
        <v>579</v>
      </c>
      <c r="F14" s="11">
        <v>95</v>
      </c>
      <c r="G14" s="402">
        <v>674</v>
      </c>
    </row>
    <row r="15" spans="1:7">
      <c r="A15" s="51" t="s">
        <v>17</v>
      </c>
      <c r="B15" s="11">
        <v>154</v>
      </c>
      <c r="C15" s="11">
        <v>284</v>
      </c>
      <c r="D15" s="11">
        <v>20</v>
      </c>
      <c r="E15" s="11">
        <v>458</v>
      </c>
      <c r="F15" s="11">
        <v>53</v>
      </c>
      <c r="G15" s="402">
        <v>511</v>
      </c>
    </row>
    <row r="16" spans="1:7">
      <c r="A16" s="51" t="s">
        <v>16</v>
      </c>
      <c r="B16" s="11">
        <v>119</v>
      </c>
      <c r="C16" s="11">
        <v>258</v>
      </c>
      <c r="D16" s="11">
        <v>17</v>
      </c>
      <c r="E16" s="11">
        <v>394</v>
      </c>
      <c r="F16" s="11">
        <v>43</v>
      </c>
      <c r="G16" s="402">
        <v>437</v>
      </c>
    </row>
    <row r="17" spans="1:7">
      <c r="A17" s="49" t="s">
        <v>15</v>
      </c>
      <c r="B17" s="3">
        <v>463</v>
      </c>
      <c r="C17" s="3">
        <v>915</v>
      </c>
      <c r="D17" s="3">
        <v>53</v>
      </c>
      <c r="E17" s="3">
        <v>1431</v>
      </c>
      <c r="F17" s="3">
        <v>191</v>
      </c>
      <c r="G17" s="3">
        <v>1622</v>
      </c>
    </row>
    <row r="18" spans="1:7">
      <c r="A18" s="46" t="s">
        <v>14</v>
      </c>
      <c r="B18" s="3">
        <v>1585</v>
      </c>
      <c r="C18" s="3">
        <v>3018</v>
      </c>
      <c r="D18" s="3">
        <v>208</v>
      </c>
      <c r="E18" s="3">
        <v>4811</v>
      </c>
      <c r="F18" s="3">
        <v>655</v>
      </c>
      <c r="G18" s="3">
        <v>5466</v>
      </c>
    </row>
    <row r="19" spans="1:7">
      <c r="A19" s="51" t="s">
        <v>13</v>
      </c>
      <c r="B19" s="11">
        <v>314</v>
      </c>
      <c r="C19" s="11">
        <v>553</v>
      </c>
      <c r="D19" s="11">
        <v>40</v>
      </c>
      <c r="E19" s="11">
        <v>907</v>
      </c>
      <c r="F19" s="11">
        <v>141</v>
      </c>
      <c r="G19" s="402">
        <v>1048</v>
      </c>
    </row>
    <row r="20" spans="1:7">
      <c r="A20" s="51" t="s">
        <v>12</v>
      </c>
      <c r="B20" s="11">
        <v>143</v>
      </c>
      <c r="C20" s="11">
        <v>278</v>
      </c>
      <c r="D20" s="11">
        <v>19</v>
      </c>
      <c r="E20" s="11">
        <v>440</v>
      </c>
      <c r="F20" s="11">
        <v>73</v>
      </c>
      <c r="G20" s="402">
        <v>513</v>
      </c>
    </row>
    <row r="21" spans="1:7">
      <c r="A21" s="51" t="s">
        <v>11</v>
      </c>
      <c r="B21" s="11">
        <v>87</v>
      </c>
      <c r="C21" s="11">
        <v>143</v>
      </c>
      <c r="D21" s="11">
        <v>12</v>
      </c>
      <c r="E21" s="11">
        <v>242</v>
      </c>
      <c r="F21" s="11">
        <v>24</v>
      </c>
      <c r="G21" s="402">
        <v>266</v>
      </c>
    </row>
    <row r="22" spans="1:7">
      <c r="A22" s="49" t="s">
        <v>10</v>
      </c>
      <c r="B22" s="3">
        <v>544</v>
      </c>
      <c r="C22" s="3">
        <v>974</v>
      </c>
      <c r="D22" s="3">
        <v>71</v>
      </c>
      <c r="E22" s="3">
        <v>1589</v>
      </c>
      <c r="F22" s="3">
        <v>238</v>
      </c>
      <c r="G22" s="3">
        <v>1827</v>
      </c>
    </row>
    <row r="23" spans="1:7">
      <c r="A23" s="51" t="s">
        <v>9</v>
      </c>
      <c r="B23" s="11">
        <v>237</v>
      </c>
      <c r="C23" s="11">
        <v>605</v>
      </c>
      <c r="D23" s="11">
        <v>30</v>
      </c>
      <c r="E23" s="11">
        <v>872</v>
      </c>
      <c r="F23" s="11">
        <v>106</v>
      </c>
      <c r="G23" s="402">
        <v>978</v>
      </c>
    </row>
    <row r="24" spans="1:7">
      <c r="A24" s="51" t="s">
        <v>8</v>
      </c>
      <c r="B24" s="11">
        <v>205</v>
      </c>
      <c r="C24" s="11">
        <v>398</v>
      </c>
      <c r="D24" s="11">
        <v>29</v>
      </c>
      <c r="E24" s="11">
        <v>632</v>
      </c>
      <c r="F24" s="11">
        <v>61</v>
      </c>
      <c r="G24" s="402">
        <v>693</v>
      </c>
    </row>
    <row r="25" spans="1:7">
      <c r="A25" s="51" t="s">
        <v>7</v>
      </c>
      <c r="B25" s="11">
        <v>232</v>
      </c>
      <c r="C25" s="11">
        <v>494</v>
      </c>
      <c r="D25" s="11">
        <v>21</v>
      </c>
      <c r="E25" s="11">
        <v>747</v>
      </c>
      <c r="F25" s="11">
        <v>144</v>
      </c>
      <c r="G25" s="402">
        <v>891</v>
      </c>
    </row>
    <row r="26" spans="1:7">
      <c r="A26" s="49" t="s">
        <v>6</v>
      </c>
      <c r="B26" s="3">
        <v>674</v>
      </c>
      <c r="C26" s="3">
        <v>1497</v>
      </c>
      <c r="D26" s="3">
        <v>80</v>
      </c>
      <c r="E26" s="3">
        <v>2251</v>
      </c>
      <c r="F26" s="3">
        <v>311</v>
      </c>
      <c r="G26" s="3">
        <v>2562</v>
      </c>
    </row>
    <row r="27" spans="1:7">
      <c r="A27" s="51" t="s">
        <v>5</v>
      </c>
      <c r="B27" s="11">
        <v>242</v>
      </c>
      <c r="C27" s="11">
        <v>587</v>
      </c>
      <c r="D27" s="11">
        <v>56</v>
      </c>
      <c r="E27" s="11">
        <v>885</v>
      </c>
      <c r="F27" s="11">
        <v>168</v>
      </c>
      <c r="G27" s="402">
        <v>1053</v>
      </c>
    </row>
    <row r="28" spans="1:7">
      <c r="A28" s="51" t="s">
        <v>4</v>
      </c>
      <c r="B28" s="11">
        <v>176</v>
      </c>
      <c r="C28" s="11">
        <v>478</v>
      </c>
      <c r="D28" s="11">
        <v>36</v>
      </c>
      <c r="E28" s="11">
        <v>690</v>
      </c>
      <c r="F28" s="11">
        <v>81</v>
      </c>
      <c r="G28" s="402">
        <v>771</v>
      </c>
    </row>
    <row r="29" spans="1:7">
      <c r="A29" s="51" t="s">
        <v>3</v>
      </c>
      <c r="B29" s="11">
        <v>220</v>
      </c>
      <c r="C29" s="11">
        <v>542</v>
      </c>
      <c r="D29" s="11">
        <v>35</v>
      </c>
      <c r="E29" s="11">
        <v>797</v>
      </c>
      <c r="F29" s="11">
        <v>97</v>
      </c>
      <c r="G29" s="402">
        <v>894</v>
      </c>
    </row>
    <row r="30" spans="1:7">
      <c r="A30" s="49" t="s">
        <v>2</v>
      </c>
      <c r="B30" s="3">
        <v>638</v>
      </c>
      <c r="C30" s="3">
        <v>1607</v>
      </c>
      <c r="D30" s="3">
        <v>127</v>
      </c>
      <c r="E30" s="3">
        <v>2372</v>
      </c>
      <c r="F30" s="3">
        <v>346</v>
      </c>
      <c r="G30" s="3">
        <v>2718</v>
      </c>
    </row>
    <row r="31" spans="1:7">
      <c r="A31" s="46" t="s">
        <v>1</v>
      </c>
      <c r="B31" s="3">
        <v>1856</v>
      </c>
      <c r="C31" s="3">
        <v>4078</v>
      </c>
      <c r="D31" s="3">
        <v>278</v>
      </c>
      <c r="E31" s="3">
        <v>6212</v>
      </c>
      <c r="F31" s="3">
        <v>895</v>
      </c>
      <c r="G31" s="3">
        <v>7107</v>
      </c>
    </row>
    <row r="32" spans="1:7">
      <c r="A32" s="411" t="s">
        <v>0</v>
      </c>
      <c r="B32" s="3">
        <v>4898</v>
      </c>
      <c r="C32" s="3">
        <v>10675</v>
      </c>
      <c r="D32" s="3">
        <v>686</v>
      </c>
      <c r="E32" s="3">
        <v>16259</v>
      </c>
      <c r="F32" s="3">
        <v>2249</v>
      </c>
      <c r="G32" s="3">
        <v>18508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C08F3B-CBB8-43A8-940C-081D2FAAE352}">
  <dimension ref="A1:I33"/>
  <sheetViews>
    <sheetView workbookViewId="0"/>
  </sheetViews>
  <sheetFormatPr defaultRowHeight="11.25"/>
  <cols>
    <col min="1" max="1" width="22.42578125" style="415" customWidth="1"/>
    <col min="2" max="9" width="11" style="415" customWidth="1"/>
    <col min="10" max="16384" width="9.140625" style="415"/>
  </cols>
  <sheetData>
    <row r="1" spans="1:9" s="426" customFormat="1" ht="12" thickBot="1">
      <c r="A1" s="428" t="s">
        <v>253</v>
      </c>
      <c r="B1" s="427"/>
      <c r="C1" s="427"/>
      <c r="D1" s="427"/>
      <c r="E1" s="427"/>
      <c r="F1" s="427"/>
      <c r="G1" s="427"/>
      <c r="H1" s="427"/>
      <c r="I1" s="427"/>
    </row>
    <row r="2" spans="1:9">
      <c r="A2" s="931" t="s">
        <v>37</v>
      </c>
      <c r="B2" s="994" t="s">
        <v>252</v>
      </c>
      <c r="C2" s="953" t="s">
        <v>112</v>
      </c>
      <c r="D2" s="967"/>
      <c r="E2" s="967"/>
      <c r="F2" s="967"/>
      <c r="G2" s="968"/>
      <c r="H2" s="982" t="s">
        <v>251</v>
      </c>
      <c r="I2" s="966"/>
    </row>
    <row r="3" spans="1:9" ht="23.25" thickBot="1">
      <c r="A3" s="1003"/>
      <c r="B3" s="947"/>
      <c r="C3" s="425" t="s">
        <v>250</v>
      </c>
      <c r="D3" s="425" t="s">
        <v>249</v>
      </c>
      <c r="E3" s="425" t="s">
        <v>248</v>
      </c>
      <c r="F3" s="425" t="s">
        <v>247</v>
      </c>
      <c r="G3" s="424" t="s">
        <v>57</v>
      </c>
      <c r="H3" s="424" t="s">
        <v>57</v>
      </c>
      <c r="I3" s="423" t="s">
        <v>246</v>
      </c>
    </row>
    <row r="4" spans="1:9" s="421" customFormat="1">
      <c r="A4" s="421" t="s">
        <v>44</v>
      </c>
      <c r="B4" s="422">
        <v>179</v>
      </c>
      <c r="C4" s="422">
        <v>41004</v>
      </c>
      <c r="D4" s="422">
        <v>2021</v>
      </c>
      <c r="E4" s="422">
        <v>3165</v>
      </c>
      <c r="F4" s="422">
        <v>1818</v>
      </c>
      <c r="G4" s="422">
        <v>48008</v>
      </c>
      <c r="H4" s="422">
        <v>6599</v>
      </c>
      <c r="I4" s="422">
        <v>6184</v>
      </c>
    </row>
    <row r="5" spans="1:9">
      <c r="A5" s="415" t="s">
        <v>28</v>
      </c>
      <c r="B5" s="420">
        <v>53</v>
      </c>
      <c r="C5" s="420">
        <v>5947</v>
      </c>
      <c r="D5" s="420">
        <v>2156</v>
      </c>
      <c r="E5" s="420">
        <v>876</v>
      </c>
      <c r="F5" s="420">
        <v>6976</v>
      </c>
      <c r="G5" s="420">
        <v>15955</v>
      </c>
      <c r="H5" s="420">
        <v>736</v>
      </c>
      <c r="I5" s="420">
        <v>568</v>
      </c>
    </row>
    <row r="6" spans="1:9">
      <c r="A6" s="418" t="s">
        <v>27</v>
      </c>
      <c r="B6" s="416">
        <v>232</v>
      </c>
      <c r="C6" s="416">
        <f t="shared" ref="C6:I6" si="0">SUM(C4:C5)</f>
        <v>46951</v>
      </c>
      <c r="D6" s="416">
        <f t="shared" si="0"/>
        <v>4177</v>
      </c>
      <c r="E6" s="416">
        <f t="shared" si="0"/>
        <v>4041</v>
      </c>
      <c r="F6" s="416">
        <f t="shared" si="0"/>
        <v>8794</v>
      </c>
      <c r="G6" s="416">
        <f t="shared" si="0"/>
        <v>63963</v>
      </c>
      <c r="H6" s="416">
        <f t="shared" si="0"/>
        <v>7335</v>
      </c>
      <c r="I6" s="416">
        <f t="shared" si="0"/>
        <v>6752</v>
      </c>
    </row>
    <row r="7" spans="1:9">
      <c r="A7" s="415" t="s">
        <v>26</v>
      </c>
      <c r="B7" s="420">
        <v>26</v>
      </c>
      <c r="C7" s="420">
        <v>3431</v>
      </c>
      <c r="D7" s="420">
        <v>968</v>
      </c>
      <c r="E7" s="420">
        <v>1663</v>
      </c>
      <c r="F7" s="420">
        <v>5508</v>
      </c>
      <c r="G7" s="420">
        <v>11570</v>
      </c>
      <c r="H7" s="420">
        <v>368</v>
      </c>
      <c r="I7" s="420">
        <v>245</v>
      </c>
    </row>
    <row r="8" spans="1:9">
      <c r="A8" s="415" t="s">
        <v>25</v>
      </c>
      <c r="B8" s="420">
        <v>26</v>
      </c>
      <c r="C8" s="420">
        <v>1529</v>
      </c>
      <c r="D8" s="420">
        <v>1095</v>
      </c>
      <c r="E8" s="420">
        <v>1168</v>
      </c>
      <c r="F8" s="420">
        <v>4647</v>
      </c>
      <c r="G8" s="420">
        <v>8439</v>
      </c>
      <c r="H8" s="420">
        <v>294</v>
      </c>
      <c r="I8" s="420">
        <v>110</v>
      </c>
    </row>
    <row r="9" spans="1:9">
      <c r="A9" s="415" t="s">
        <v>24</v>
      </c>
      <c r="B9" s="420">
        <v>68</v>
      </c>
      <c r="C9" s="420">
        <v>10058</v>
      </c>
      <c r="D9" s="420">
        <v>3171</v>
      </c>
      <c r="E9" s="420">
        <v>6628</v>
      </c>
      <c r="F9" s="420">
        <v>16268</v>
      </c>
      <c r="G9" s="420">
        <v>36125</v>
      </c>
      <c r="H9" s="420">
        <v>1550</v>
      </c>
      <c r="I9" s="420">
        <v>804</v>
      </c>
    </row>
    <row r="10" spans="1:9">
      <c r="A10" s="419" t="s">
        <v>23</v>
      </c>
      <c r="B10" s="416">
        <v>120</v>
      </c>
      <c r="C10" s="416">
        <f t="shared" ref="C10:H10" si="1">SUM(C7:C9)</f>
        <v>15018</v>
      </c>
      <c r="D10" s="416">
        <f t="shared" si="1"/>
        <v>5234</v>
      </c>
      <c r="E10" s="416">
        <f t="shared" si="1"/>
        <v>9459</v>
      </c>
      <c r="F10" s="416">
        <f t="shared" si="1"/>
        <v>26423</v>
      </c>
      <c r="G10" s="416">
        <f t="shared" si="1"/>
        <v>56134</v>
      </c>
      <c r="H10" s="416">
        <f t="shared" si="1"/>
        <v>2212</v>
      </c>
      <c r="I10" s="416">
        <v>1160</v>
      </c>
    </row>
    <row r="11" spans="1:9">
      <c r="A11" s="415" t="s">
        <v>22</v>
      </c>
      <c r="B11" s="420">
        <v>74</v>
      </c>
      <c r="C11" s="420">
        <v>6779</v>
      </c>
      <c r="D11" s="420">
        <v>2435</v>
      </c>
      <c r="E11" s="420">
        <v>314</v>
      </c>
      <c r="F11" s="420">
        <v>2227</v>
      </c>
      <c r="G11" s="420">
        <v>11755</v>
      </c>
      <c r="H11" s="420">
        <v>1072</v>
      </c>
      <c r="I11" s="420">
        <v>818</v>
      </c>
    </row>
    <row r="12" spans="1:9">
      <c r="A12" s="415" t="s">
        <v>21</v>
      </c>
      <c r="B12" s="420">
        <v>48</v>
      </c>
      <c r="C12" s="420">
        <v>6836</v>
      </c>
      <c r="D12" s="420">
        <v>1681</v>
      </c>
      <c r="E12" s="420">
        <v>1488</v>
      </c>
      <c r="F12" s="420">
        <v>4291</v>
      </c>
      <c r="G12" s="420">
        <v>14296</v>
      </c>
      <c r="H12" s="420">
        <v>1364</v>
      </c>
      <c r="I12" s="420">
        <v>1087</v>
      </c>
    </row>
    <row r="13" spans="1:9">
      <c r="A13" s="415" t="s">
        <v>20</v>
      </c>
      <c r="B13" s="420">
        <v>73</v>
      </c>
      <c r="C13" s="420">
        <v>13822</v>
      </c>
      <c r="D13" s="420">
        <v>2304</v>
      </c>
      <c r="E13" s="420">
        <v>2210</v>
      </c>
      <c r="F13" s="420">
        <v>14195</v>
      </c>
      <c r="G13" s="420">
        <v>32531</v>
      </c>
      <c r="H13" s="420">
        <v>2120</v>
      </c>
      <c r="I13" s="420">
        <v>1750</v>
      </c>
    </row>
    <row r="14" spans="1:9">
      <c r="A14" s="419" t="s">
        <v>19</v>
      </c>
      <c r="B14" s="416">
        <v>195</v>
      </c>
      <c r="C14" s="416">
        <f>SUM(C11:C13)</f>
        <v>27437</v>
      </c>
      <c r="D14" s="416">
        <f>SUM(D11:D13)</f>
        <v>6420</v>
      </c>
      <c r="E14" s="416">
        <f>SUM(E11:E13)</f>
        <v>4012</v>
      </c>
      <c r="F14" s="416">
        <f>SUM(F11:F13)</f>
        <v>20713</v>
      </c>
      <c r="G14" s="416">
        <f>SUM(G11:G13)</f>
        <v>58582</v>
      </c>
      <c r="H14" s="416">
        <v>4556</v>
      </c>
      <c r="I14" s="416">
        <v>3656</v>
      </c>
    </row>
    <row r="15" spans="1:9">
      <c r="A15" s="415" t="s">
        <v>18</v>
      </c>
      <c r="B15" s="420">
        <v>44</v>
      </c>
      <c r="C15" s="420">
        <v>4154</v>
      </c>
      <c r="D15" s="420">
        <v>2087</v>
      </c>
      <c r="E15" s="420">
        <v>950</v>
      </c>
      <c r="F15" s="420">
        <v>3473</v>
      </c>
      <c r="G15" s="420">
        <v>10664</v>
      </c>
      <c r="H15" s="420">
        <v>548</v>
      </c>
      <c r="I15" s="420">
        <v>366</v>
      </c>
    </row>
    <row r="16" spans="1:9">
      <c r="A16" s="415" t="s">
        <v>17</v>
      </c>
      <c r="B16" s="420">
        <v>93</v>
      </c>
      <c r="C16" s="420">
        <v>12520</v>
      </c>
      <c r="D16" s="420">
        <v>3404</v>
      </c>
      <c r="E16" s="420">
        <v>2678</v>
      </c>
      <c r="F16" s="420">
        <v>18960</v>
      </c>
      <c r="G16" s="420">
        <v>37562</v>
      </c>
      <c r="H16" s="420">
        <v>1260</v>
      </c>
      <c r="I16" s="420">
        <v>650</v>
      </c>
    </row>
    <row r="17" spans="1:9">
      <c r="A17" s="415" t="s">
        <v>16</v>
      </c>
      <c r="B17" s="420">
        <v>13</v>
      </c>
      <c r="C17" s="420">
        <v>1052</v>
      </c>
      <c r="D17" s="420">
        <v>670</v>
      </c>
      <c r="E17" s="420">
        <v>895</v>
      </c>
      <c r="F17" s="420">
        <v>1750</v>
      </c>
      <c r="G17" s="420">
        <v>4367</v>
      </c>
      <c r="H17" s="420">
        <v>148</v>
      </c>
      <c r="I17" s="420">
        <v>91</v>
      </c>
    </row>
    <row r="18" spans="1:9">
      <c r="A18" s="419" t="s">
        <v>15</v>
      </c>
      <c r="B18" s="416">
        <v>150</v>
      </c>
      <c r="C18" s="416">
        <f>SUM(C15:C17)</f>
        <v>17726</v>
      </c>
      <c r="D18" s="416">
        <f>SUM(D15:D17)</f>
        <v>6161</v>
      </c>
      <c r="E18" s="416">
        <f>SUM(E15:E17)</f>
        <v>4523</v>
      </c>
      <c r="F18" s="416">
        <f>SUM(F15:F17)</f>
        <v>24183</v>
      </c>
      <c r="G18" s="416">
        <f>SUM(G15:G17)</f>
        <v>52593</v>
      </c>
      <c r="H18" s="416">
        <v>1955</v>
      </c>
      <c r="I18" s="416">
        <v>1108</v>
      </c>
    </row>
    <row r="19" spans="1:9">
      <c r="A19" s="418" t="s">
        <v>14</v>
      </c>
      <c r="B19" s="416">
        <v>465</v>
      </c>
      <c r="C19" s="416">
        <f>SUM(C18,C14,C10)</f>
        <v>60181</v>
      </c>
      <c r="D19" s="416">
        <f>SUM(D18,D14,D10)</f>
        <v>17815</v>
      </c>
      <c r="E19" s="416">
        <f>SUM(E18,E14,E10)</f>
        <v>17994</v>
      </c>
      <c r="F19" s="416">
        <f>SUM(F18,F14,F10)</f>
        <v>71319</v>
      </c>
      <c r="G19" s="416">
        <f>SUM(G18,G14,G10)</f>
        <v>167309</v>
      </c>
      <c r="H19" s="416">
        <v>8723</v>
      </c>
      <c r="I19" s="416">
        <v>5924</v>
      </c>
    </row>
    <row r="20" spans="1:9">
      <c r="A20" s="415" t="s">
        <v>13</v>
      </c>
      <c r="B20" s="420">
        <v>56</v>
      </c>
      <c r="C20" s="420">
        <v>4984</v>
      </c>
      <c r="D20" s="420">
        <v>2854</v>
      </c>
      <c r="E20" s="420">
        <v>5585</v>
      </c>
      <c r="F20" s="420">
        <v>7105</v>
      </c>
      <c r="G20" s="420">
        <v>20528</v>
      </c>
      <c r="H20" s="420">
        <v>695</v>
      </c>
      <c r="I20" s="420">
        <v>337</v>
      </c>
    </row>
    <row r="21" spans="1:9">
      <c r="A21" s="415" t="s">
        <v>12</v>
      </c>
      <c r="B21" s="420">
        <v>38</v>
      </c>
      <c r="C21" s="420">
        <v>4639</v>
      </c>
      <c r="D21" s="420">
        <v>1803</v>
      </c>
      <c r="E21" s="420">
        <v>4375</v>
      </c>
      <c r="F21" s="420">
        <v>2857</v>
      </c>
      <c r="G21" s="420">
        <v>13674</v>
      </c>
      <c r="H21" s="420">
        <v>790</v>
      </c>
      <c r="I21" s="420">
        <v>569</v>
      </c>
    </row>
    <row r="22" spans="1:9">
      <c r="A22" s="415" t="s">
        <v>11</v>
      </c>
      <c r="B22" s="420">
        <v>12</v>
      </c>
      <c r="C22" s="420">
        <v>819</v>
      </c>
      <c r="D22" s="420">
        <v>590</v>
      </c>
      <c r="E22" s="420">
        <v>668</v>
      </c>
      <c r="F22" s="420">
        <v>1400</v>
      </c>
      <c r="G22" s="420">
        <v>3477</v>
      </c>
      <c r="H22" s="420">
        <v>107</v>
      </c>
      <c r="I22" s="420">
        <v>56</v>
      </c>
    </row>
    <row r="23" spans="1:9">
      <c r="A23" s="419" t="s">
        <v>10</v>
      </c>
      <c r="B23" s="416">
        <v>106</v>
      </c>
      <c r="C23" s="416">
        <f>SUM(C20:C22)</f>
        <v>10442</v>
      </c>
      <c r="D23" s="416">
        <f>SUM(D20:D22)</f>
        <v>5247</v>
      </c>
      <c r="E23" s="416">
        <f>SUM(E20:E22)</f>
        <v>10628</v>
      </c>
      <c r="F23" s="416">
        <f>SUM(F20:F22)</f>
        <v>11362</v>
      </c>
      <c r="G23" s="416">
        <f>SUM(G20:G22)</f>
        <v>37679</v>
      </c>
      <c r="H23" s="416">
        <v>1593</v>
      </c>
      <c r="I23" s="416">
        <v>963</v>
      </c>
    </row>
    <row r="24" spans="1:9">
      <c r="A24" s="415" t="s">
        <v>158</v>
      </c>
      <c r="B24" s="420">
        <v>47</v>
      </c>
      <c r="C24" s="420">
        <v>7231</v>
      </c>
      <c r="D24" s="420">
        <v>1505</v>
      </c>
      <c r="E24" s="420">
        <v>2405</v>
      </c>
      <c r="F24" s="420">
        <v>4329</v>
      </c>
      <c r="G24" s="420">
        <v>15470</v>
      </c>
      <c r="H24" s="420">
        <v>1052</v>
      </c>
      <c r="I24" s="420">
        <v>772</v>
      </c>
    </row>
    <row r="25" spans="1:9">
      <c r="A25" s="415" t="s">
        <v>8</v>
      </c>
      <c r="B25" s="420">
        <v>25</v>
      </c>
      <c r="C25" s="420">
        <v>1909</v>
      </c>
      <c r="D25" s="420">
        <v>931</v>
      </c>
      <c r="E25" s="420">
        <v>1157</v>
      </c>
      <c r="F25" s="420">
        <v>10957</v>
      </c>
      <c r="G25" s="420">
        <v>14954</v>
      </c>
      <c r="H25" s="420">
        <v>451</v>
      </c>
      <c r="I25" s="420">
        <v>185</v>
      </c>
    </row>
    <row r="26" spans="1:9">
      <c r="A26" s="415" t="s">
        <v>7</v>
      </c>
      <c r="B26" s="420">
        <v>26</v>
      </c>
      <c r="C26" s="420">
        <v>1478</v>
      </c>
      <c r="D26" s="420">
        <v>1660</v>
      </c>
      <c r="E26" s="420">
        <v>2074</v>
      </c>
      <c r="F26" s="420">
        <v>6273</v>
      </c>
      <c r="G26" s="420">
        <v>11485</v>
      </c>
      <c r="H26" s="420">
        <v>252</v>
      </c>
      <c r="I26" s="420">
        <v>106</v>
      </c>
    </row>
    <row r="27" spans="1:9">
      <c r="A27" s="419" t="s">
        <v>6</v>
      </c>
      <c r="B27" s="416">
        <v>98</v>
      </c>
      <c r="C27" s="416">
        <f>SUM(C24:C26)</f>
        <v>10618</v>
      </c>
      <c r="D27" s="416">
        <f>SUM(D24:D26)</f>
        <v>4096</v>
      </c>
      <c r="E27" s="416">
        <f>SUM(E24:E26)</f>
        <v>5636</v>
      </c>
      <c r="F27" s="416">
        <f>SUM(F24:F26)</f>
        <v>21559</v>
      </c>
      <c r="G27" s="416">
        <f>SUM(G24:G26)</f>
        <v>41909</v>
      </c>
      <c r="H27" s="416">
        <v>1755</v>
      </c>
      <c r="I27" s="416">
        <v>1062</v>
      </c>
    </row>
    <row r="28" spans="1:9">
      <c r="A28" s="415" t="s">
        <v>5</v>
      </c>
      <c r="B28" s="420">
        <v>38</v>
      </c>
      <c r="C28" s="420">
        <v>2532</v>
      </c>
      <c r="D28" s="420">
        <v>1244</v>
      </c>
      <c r="E28" s="420">
        <v>976</v>
      </c>
      <c r="F28" s="420">
        <v>4192</v>
      </c>
      <c r="G28" s="420">
        <v>8944</v>
      </c>
      <c r="H28" s="420">
        <v>403</v>
      </c>
      <c r="I28" s="420">
        <v>218</v>
      </c>
    </row>
    <row r="29" spans="1:9">
      <c r="A29" s="415" t="s">
        <v>4</v>
      </c>
      <c r="B29" s="420">
        <v>26</v>
      </c>
      <c r="C29" s="420">
        <v>2580</v>
      </c>
      <c r="D29" s="420">
        <v>857</v>
      </c>
      <c r="E29" s="420">
        <v>2617</v>
      </c>
      <c r="F29" s="420">
        <v>3287</v>
      </c>
      <c r="G29" s="420">
        <v>9341</v>
      </c>
      <c r="H29" s="420">
        <v>437</v>
      </c>
      <c r="I29" s="420">
        <v>216</v>
      </c>
    </row>
    <row r="30" spans="1:9">
      <c r="A30" s="415" t="s">
        <v>3</v>
      </c>
      <c r="B30" s="420">
        <v>28</v>
      </c>
      <c r="C30" s="420">
        <v>2666</v>
      </c>
      <c r="D30" s="420">
        <v>1079</v>
      </c>
      <c r="E30" s="420">
        <v>3833</v>
      </c>
      <c r="F30" s="420">
        <v>3679</v>
      </c>
      <c r="G30" s="420">
        <v>11257</v>
      </c>
      <c r="H30" s="420">
        <v>370</v>
      </c>
      <c r="I30" s="420">
        <v>239</v>
      </c>
    </row>
    <row r="31" spans="1:9">
      <c r="A31" s="419" t="s">
        <v>2</v>
      </c>
      <c r="B31" s="416">
        <v>92</v>
      </c>
      <c r="C31" s="416">
        <f>SUM(C28:C30)</f>
        <v>7778</v>
      </c>
      <c r="D31" s="416">
        <f>SUM(D28:D30)</f>
        <v>3180</v>
      </c>
      <c r="E31" s="416">
        <f>SUM(E28:E30)</f>
        <v>7426</v>
      </c>
      <c r="F31" s="416">
        <f>SUM(F28:F30)</f>
        <v>11158</v>
      </c>
      <c r="G31" s="416">
        <f>SUM(G28:G30)</f>
        <v>29542</v>
      </c>
      <c r="H31" s="416">
        <v>1210</v>
      </c>
      <c r="I31" s="416">
        <v>672</v>
      </c>
    </row>
    <row r="32" spans="1:9">
      <c r="A32" s="418" t="s">
        <v>1</v>
      </c>
      <c r="B32" s="416">
        <v>296</v>
      </c>
      <c r="C32" s="416">
        <f>SUM(C31,C27,C23)</f>
        <v>28838</v>
      </c>
      <c r="D32" s="416">
        <f>SUM(D31,D27,D23)</f>
        <v>12523</v>
      </c>
      <c r="E32" s="416">
        <f>SUM(E31,E27,E23)</f>
        <v>23690</v>
      </c>
      <c r="F32" s="416">
        <f>SUM(F31,F27,F23)</f>
        <v>44079</v>
      </c>
      <c r="G32" s="416">
        <f>SUM(G31,G27,G23)</f>
        <v>109130</v>
      </c>
      <c r="H32" s="416">
        <v>4558</v>
      </c>
      <c r="I32" s="416">
        <v>2697</v>
      </c>
    </row>
    <row r="33" spans="1:9">
      <c r="A33" s="417" t="s">
        <v>0</v>
      </c>
      <c r="B33" s="416">
        <v>993</v>
      </c>
      <c r="C33" s="416">
        <f>SUM(C6,C19,C32)</f>
        <v>135970</v>
      </c>
      <c r="D33" s="416">
        <f>SUM(D6,D19,D32)</f>
        <v>34515</v>
      </c>
      <c r="E33" s="416">
        <f>SUM(E6,E19,E32)</f>
        <v>45725</v>
      </c>
      <c r="F33" s="416">
        <f>SUM(F6,F19,F32)</f>
        <v>124192</v>
      </c>
      <c r="G33" s="416">
        <f>SUM(G6,G19,G32)</f>
        <v>340402</v>
      </c>
      <c r="H33" s="416">
        <v>20616</v>
      </c>
      <c r="I33" s="416">
        <v>15372</v>
      </c>
    </row>
  </sheetData>
  <mergeCells count="4">
    <mergeCell ref="A2:A3"/>
    <mergeCell ref="B2:B3"/>
    <mergeCell ref="C2:G2"/>
    <mergeCell ref="H2:I2"/>
  </mergeCells>
  <pageMargins left="0.75" right="0.75" top="1" bottom="1" header="0.5" footer="0.5"/>
  <pageSetup paperSize="9" orientation="portrait" cellComments="atEnd" r:id="rId1"/>
  <headerFooter alignWithMargins="0"/>
  <legacy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2F09C8-C38F-4EDC-8F8F-E6408934056B}">
  <dimension ref="A1:G32"/>
  <sheetViews>
    <sheetView workbookViewId="0"/>
  </sheetViews>
  <sheetFormatPr defaultRowHeight="11.25"/>
  <cols>
    <col min="1" max="1" width="22.5703125" style="254" customWidth="1"/>
    <col min="2" max="7" width="13.140625" style="254" customWidth="1"/>
    <col min="8" max="16384" width="9.140625" style="254"/>
  </cols>
  <sheetData>
    <row r="1" spans="1:7" ht="12" thickBot="1">
      <c r="A1" s="434" t="s">
        <v>260</v>
      </c>
      <c r="B1" s="426"/>
      <c r="C1" s="426"/>
      <c r="D1" s="426"/>
      <c r="E1" s="433"/>
      <c r="F1" s="433"/>
    </row>
    <row r="2" spans="1:7" ht="56.25">
      <c r="A2" s="432" t="s">
        <v>37</v>
      </c>
      <c r="B2" s="294" t="s">
        <v>259</v>
      </c>
      <c r="C2" s="294" t="s">
        <v>258</v>
      </c>
      <c r="D2" s="294" t="s">
        <v>257</v>
      </c>
      <c r="E2" s="294" t="s">
        <v>256</v>
      </c>
      <c r="F2" s="294" t="s">
        <v>255</v>
      </c>
      <c r="G2" s="431" t="s">
        <v>254</v>
      </c>
    </row>
    <row r="3" spans="1:7">
      <c r="A3" s="421" t="s">
        <v>44</v>
      </c>
      <c r="B3" s="430">
        <v>6468</v>
      </c>
      <c r="C3" s="430">
        <v>521</v>
      </c>
      <c r="D3" s="430">
        <v>2781</v>
      </c>
      <c r="E3" s="430">
        <v>9770</v>
      </c>
      <c r="F3" s="430">
        <v>945</v>
      </c>
      <c r="G3" s="430">
        <v>10715</v>
      </c>
    </row>
    <row r="4" spans="1:7">
      <c r="A4" s="415" t="s">
        <v>28</v>
      </c>
      <c r="B4" s="430">
        <v>2570</v>
      </c>
      <c r="C4" s="430">
        <v>414</v>
      </c>
      <c r="D4" s="430">
        <v>2138</v>
      </c>
      <c r="E4" s="430">
        <v>5122</v>
      </c>
      <c r="F4" s="430">
        <v>444</v>
      </c>
      <c r="G4" s="430">
        <v>5566</v>
      </c>
    </row>
    <row r="5" spans="1:7" s="280" customFormat="1">
      <c r="A5" s="418" t="s">
        <v>27</v>
      </c>
      <c r="B5" s="429">
        <v>9038</v>
      </c>
      <c r="C5" s="429">
        <v>935</v>
      </c>
      <c r="D5" s="429">
        <v>4919</v>
      </c>
      <c r="E5" s="429">
        <v>14892</v>
      </c>
      <c r="F5" s="429">
        <v>1389</v>
      </c>
      <c r="G5" s="429">
        <v>16281</v>
      </c>
    </row>
    <row r="6" spans="1:7">
      <c r="A6" s="415" t="s">
        <v>26</v>
      </c>
      <c r="B6" s="430">
        <v>833</v>
      </c>
      <c r="C6" s="430">
        <v>124</v>
      </c>
      <c r="D6" s="430">
        <v>773</v>
      </c>
      <c r="E6" s="430">
        <v>1730</v>
      </c>
      <c r="F6" s="430">
        <v>243</v>
      </c>
      <c r="G6" s="430">
        <v>1973</v>
      </c>
    </row>
    <row r="7" spans="1:7">
      <c r="A7" s="415" t="s">
        <v>25</v>
      </c>
      <c r="B7" s="430">
        <v>661</v>
      </c>
      <c r="C7" s="430">
        <v>111</v>
      </c>
      <c r="D7" s="430">
        <v>635</v>
      </c>
      <c r="E7" s="430">
        <v>1407</v>
      </c>
      <c r="F7" s="430">
        <v>217</v>
      </c>
      <c r="G7" s="430">
        <v>1624</v>
      </c>
    </row>
    <row r="8" spans="1:7">
      <c r="A8" s="415" t="s">
        <v>24</v>
      </c>
      <c r="B8" s="430">
        <v>1375</v>
      </c>
      <c r="C8" s="430">
        <v>139</v>
      </c>
      <c r="D8" s="430">
        <v>909</v>
      </c>
      <c r="E8" s="430">
        <v>2423</v>
      </c>
      <c r="F8" s="430">
        <v>236</v>
      </c>
      <c r="G8" s="430">
        <v>2659</v>
      </c>
    </row>
    <row r="9" spans="1:7" s="280" customFormat="1">
      <c r="A9" s="419" t="s">
        <v>23</v>
      </c>
      <c r="B9" s="429">
        <v>2869</v>
      </c>
      <c r="C9" s="429">
        <v>374</v>
      </c>
      <c r="D9" s="429">
        <v>2317</v>
      </c>
      <c r="E9" s="429">
        <v>5560</v>
      </c>
      <c r="F9" s="429">
        <v>696</v>
      </c>
      <c r="G9" s="429">
        <v>6256</v>
      </c>
    </row>
    <row r="10" spans="1:7">
      <c r="A10" s="415" t="s">
        <v>22</v>
      </c>
      <c r="B10" s="430">
        <v>1128</v>
      </c>
      <c r="C10" s="430">
        <v>198</v>
      </c>
      <c r="D10" s="430">
        <v>989</v>
      </c>
      <c r="E10" s="430">
        <v>2315</v>
      </c>
      <c r="F10" s="430">
        <v>274</v>
      </c>
      <c r="G10" s="430">
        <v>2589</v>
      </c>
    </row>
    <row r="11" spans="1:7">
      <c r="A11" s="415" t="s">
        <v>21</v>
      </c>
      <c r="B11" s="430">
        <v>580</v>
      </c>
      <c r="C11" s="430">
        <v>82</v>
      </c>
      <c r="D11" s="430">
        <v>645</v>
      </c>
      <c r="E11" s="430">
        <v>1307</v>
      </c>
      <c r="F11" s="430">
        <v>188</v>
      </c>
      <c r="G11" s="430">
        <v>1495</v>
      </c>
    </row>
    <row r="12" spans="1:7">
      <c r="A12" s="415" t="s">
        <v>20</v>
      </c>
      <c r="B12" s="430">
        <v>905</v>
      </c>
      <c r="C12" s="430">
        <v>78</v>
      </c>
      <c r="D12" s="430">
        <v>821</v>
      </c>
      <c r="E12" s="430">
        <v>1804</v>
      </c>
      <c r="F12" s="430">
        <v>195</v>
      </c>
      <c r="G12" s="430">
        <v>1999</v>
      </c>
    </row>
    <row r="13" spans="1:7" s="280" customFormat="1">
      <c r="A13" s="419" t="s">
        <v>19</v>
      </c>
      <c r="B13" s="429">
        <v>2613</v>
      </c>
      <c r="C13" s="429">
        <v>358</v>
      </c>
      <c r="D13" s="429">
        <v>2455</v>
      </c>
      <c r="E13" s="429">
        <v>5426</v>
      </c>
      <c r="F13" s="429">
        <v>657</v>
      </c>
      <c r="G13" s="429">
        <v>6083</v>
      </c>
    </row>
    <row r="14" spans="1:7">
      <c r="A14" s="415" t="s">
        <v>18</v>
      </c>
      <c r="B14" s="430">
        <v>836</v>
      </c>
      <c r="C14" s="430">
        <v>115</v>
      </c>
      <c r="D14" s="430">
        <v>876</v>
      </c>
      <c r="E14" s="430">
        <v>1827</v>
      </c>
      <c r="F14" s="430">
        <v>285</v>
      </c>
      <c r="G14" s="430">
        <v>2112</v>
      </c>
    </row>
    <row r="15" spans="1:7">
      <c r="A15" s="415" t="s">
        <v>17</v>
      </c>
      <c r="B15" s="430">
        <v>1456</v>
      </c>
      <c r="C15" s="430">
        <v>188</v>
      </c>
      <c r="D15" s="430">
        <v>931</v>
      </c>
      <c r="E15" s="430">
        <v>2575</v>
      </c>
      <c r="F15" s="430">
        <v>199</v>
      </c>
      <c r="G15" s="430">
        <v>2774</v>
      </c>
    </row>
    <row r="16" spans="1:7">
      <c r="A16" s="415" t="s">
        <v>16</v>
      </c>
      <c r="B16" s="430">
        <v>431</v>
      </c>
      <c r="C16" s="430">
        <v>59</v>
      </c>
      <c r="D16" s="430">
        <v>483</v>
      </c>
      <c r="E16" s="430">
        <v>973</v>
      </c>
      <c r="F16" s="430">
        <v>147</v>
      </c>
      <c r="G16" s="430">
        <v>1120</v>
      </c>
    </row>
    <row r="17" spans="1:7" s="280" customFormat="1">
      <c r="A17" s="419" t="s">
        <v>15</v>
      </c>
      <c r="B17" s="429">
        <v>2723</v>
      </c>
      <c r="C17" s="429">
        <v>362</v>
      </c>
      <c r="D17" s="429">
        <v>2290</v>
      </c>
      <c r="E17" s="429">
        <v>5375</v>
      </c>
      <c r="F17" s="429">
        <v>631</v>
      </c>
      <c r="G17" s="429">
        <v>6006</v>
      </c>
    </row>
    <row r="18" spans="1:7" s="280" customFormat="1">
      <c r="A18" s="418" t="s">
        <v>14</v>
      </c>
      <c r="B18" s="429">
        <v>8205</v>
      </c>
      <c r="C18" s="429">
        <v>1094</v>
      </c>
      <c r="D18" s="429">
        <v>7062</v>
      </c>
      <c r="E18" s="429">
        <v>16361</v>
      </c>
      <c r="F18" s="429">
        <v>1984</v>
      </c>
      <c r="G18" s="429">
        <v>18345</v>
      </c>
    </row>
    <row r="19" spans="1:7">
      <c r="A19" s="415" t="s">
        <v>13</v>
      </c>
      <c r="B19" s="430">
        <v>1220</v>
      </c>
      <c r="C19" s="430">
        <v>190</v>
      </c>
      <c r="D19" s="430">
        <v>1463</v>
      </c>
      <c r="E19" s="430">
        <v>2873</v>
      </c>
      <c r="F19" s="430">
        <v>433</v>
      </c>
      <c r="G19" s="430">
        <v>3306</v>
      </c>
    </row>
    <row r="20" spans="1:7">
      <c r="A20" s="415" t="s">
        <v>12</v>
      </c>
      <c r="B20" s="430">
        <v>748</v>
      </c>
      <c r="C20" s="430">
        <v>138</v>
      </c>
      <c r="D20" s="430">
        <v>790</v>
      </c>
      <c r="E20" s="430">
        <v>1676</v>
      </c>
      <c r="F20" s="430">
        <v>205</v>
      </c>
      <c r="G20" s="430">
        <v>1881</v>
      </c>
    </row>
    <row r="21" spans="1:7">
      <c r="A21" s="415" t="s">
        <v>11</v>
      </c>
      <c r="B21" s="430">
        <v>332</v>
      </c>
      <c r="C21" s="430">
        <v>51</v>
      </c>
      <c r="D21" s="430">
        <v>453</v>
      </c>
      <c r="E21" s="430">
        <v>836</v>
      </c>
      <c r="F21" s="430">
        <v>150</v>
      </c>
      <c r="G21" s="430">
        <v>986</v>
      </c>
    </row>
    <row r="22" spans="1:7" s="280" customFormat="1">
      <c r="A22" s="419" t="s">
        <v>10</v>
      </c>
      <c r="B22" s="429">
        <v>2300</v>
      </c>
      <c r="C22" s="429">
        <v>379</v>
      </c>
      <c r="D22" s="429">
        <v>2706</v>
      </c>
      <c r="E22" s="429">
        <v>5385</v>
      </c>
      <c r="F22" s="429">
        <v>788</v>
      </c>
      <c r="G22" s="429">
        <v>6173</v>
      </c>
    </row>
    <row r="23" spans="1:7">
      <c r="A23" s="415" t="s">
        <v>158</v>
      </c>
      <c r="B23" s="430">
        <v>977</v>
      </c>
      <c r="C23" s="430">
        <v>146</v>
      </c>
      <c r="D23" s="430">
        <v>1158</v>
      </c>
      <c r="E23" s="430">
        <v>2281</v>
      </c>
      <c r="F23" s="430">
        <v>360</v>
      </c>
      <c r="G23" s="430">
        <v>2641</v>
      </c>
    </row>
    <row r="24" spans="1:7">
      <c r="A24" s="415" t="s">
        <v>8</v>
      </c>
      <c r="B24" s="430">
        <v>719</v>
      </c>
      <c r="C24" s="430">
        <v>118</v>
      </c>
      <c r="D24" s="430">
        <v>945</v>
      </c>
      <c r="E24" s="430">
        <v>1782</v>
      </c>
      <c r="F24" s="430">
        <v>222</v>
      </c>
      <c r="G24" s="430">
        <v>2004</v>
      </c>
    </row>
    <row r="25" spans="1:7">
      <c r="A25" s="415" t="s">
        <v>7</v>
      </c>
      <c r="B25" s="430">
        <v>977</v>
      </c>
      <c r="C25" s="430">
        <v>199</v>
      </c>
      <c r="D25" s="430">
        <v>1352</v>
      </c>
      <c r="E25" s="430">
        <v>2528</v>
      </c>
      <c r="F25" s="430">
        <v>227</v>
      </c>
      <c r="G25" s="430">
        <v>2755</v>
      </c>
    </row>
    <row r="26" spans="1:7" s="280" customFormat="1">
      <c r="A26" s="419" t="s">
        <v>6</v>
      </c>
      <c r="B26" s="429">
        <v>2673</v>
      </c>
      <c r="C26" s="429">
        <v>463</v>
      </c>
      <c r="D26" s="429">
        <v>3455</v>
      </c>
      <c r="E26" s="429">
        <v>6591</v>
      </c>
      <c r="F26" s="429">
        <v>809</v>
      </c>
      <c r="G26" s="429">
        <v>7400</v>
      </c>
    </row>
    <row r="27" spans="1:7">
      <c r="A27" s="415" t="s">
        <v>5</v>
      </c>
      <c r="B27" s="430">
        <v>1148</v>
      </c>
      <c r="C27" s="430">
        <v>143</v>
      </c>
      <c r="D27" s="430">
        <v>1229</v>
      </c>
      <c r="E27" s="430">
        <v>2520</v>
      </c>
      <c r="F27" s="430">
        <v>282</v>
      </c>
      <c r="G27" s="430">
        <v>2802</v>
      </c>
    </row>
    <row r="28" spans="1:7">
      <c r="A28" s="415" t="s">
        <v>4</v>
      </c>
      <c r="B28" s="430">
        <v>848</v>
      </c>
      <c r="C28" s="430">
        <v>141</v>
      </c>
      <c r="D28" s="430">
        <v>1151</v>
      </c>
      <c r="E28" s="430">
        <v>2140</v>
      </c>
      <c r="F28" s="430">
        <v>241</v>
      </c>
      <c r="G28" s="430">
        <v>2381</v>
      </c>
    </row>
    <row r="29" spans="1:7">
      <c r="A29" s="415" t="s">
        <v>3</v>
      </c>
      <c r="B29" s="430">
        <v>1033</v>
      </c>
      <c r="C29" s="430">
        <v>128</v>
      </c>
      <c r="D29" s="430">
        <v>1007</v>
      </c>
      <c r="E29" s="430">
        <v>2168</v>
      </c>
      <c r="F29" s="430">
        <v>180</v>
      </c>
      <c r="G29" s="430">
        <v>2348</v>
      </c>
    </row>
    <row r="30" spans="1:7" s="280" customFormat="1">
      <c r="A30" s="419" t="s">
        <v>2</v>
      </c>
      <c r="B30" s="429">
        <v>3029</v>
      </c>
      <c r="C30" s="429">
        <v>412</v>
      </c>
      <c r="D30" s="429">
        <v>3387</v>
      </c>
      <c r="E30" s="429">
        <v>6828</v>
      </c>
      <c r="F30" s="429">
        <v>703</v>
      </c>
      <c r="G30" s="429">
        <v>7531</v>
      </c>
    </row>
    <row r="31" spans="1:7" s="280" customFormat="1">
      <c r="A31" s="418" t="s">
        <v>1</v>
      </c>
      <c r="B31" s="429">
        <v>8002</v>
      </c>
      <c r="C31" s="429">
        <v>1254</v>
      </c>
      <c r="D31" s="429">
        <v>9548</v>
      </c>
      <c r="E31" s="429">
        <v>18804</v>
      </c>
      <c r="F31" s="429">
        <v>2300</v>
      </c>
      <c r="G31" s="429">
        <v>21104</v>
      </c>
    </row>
    <row r="32" spans="1:7" s="280" customFormat="1">
      <c r="A32" s="417" t="s">
        <v>0</v>
      </c>
      <c r="B32" s="429">
        <v>25245</v>
      </c>
      <c r="C32" s="429">
        <v>3283</v>
      </c>
      <c r="D32" s="429">
        <v>21529</v>
      </c>
      <c r="E32" s="429">
        <v>50057</v>
      </c>
      <c r="F32" s="429">
        <v>5673</v>
      </c>
      <c r="G32" s="429">
        <v>55730</v>
      </c>
    </row>
  </sheetData>
  <pageMargins left="0.75" right="0.75" top="1" bottom="1" header="0.5" footer="0.5"/>
  <pageSetup paperSize="9" orientation="portrait" r:id="rId1"/>
  <headerFooter alignWithMargins="0"/>
  <legacy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F3C5D3-948E-4B56-B75F-E19EC5BFB9AA}">
  <dimension ref="A1:I35"/>
  <sheetViews>
    <sheetView zoomScaleNormal="100" zoomScaleSheetLayoutView="100" workbookViewId="0"/>
  </sheetViews>
  <sheetFormatPr defaultRowHeight="11.25"/>
  <cols>
    <col min="1" max="1" width="22.7109375" style="254" customWidth="1"/>
    <col min="2" max="5" width="9.140625" style="254"/>
    <col min="6" max="6" width="9.85546875" style="254" customWidth="1"/>
    <col min="7" max="16384" width="9.140625" style="254"/>
  </cols>
  <sheetData>
    <row r="1" spans="1:9">
      <c r="A1" s="454" t="s">
        <v>272</v>
      </c>
      <c r="B1" s="453"/>
      <c r="C1" s="453"/>
      <c r="D1" s="453"/>
      <c r="E1" s="453"/>
      <c r="F1" s="453"/>
      <c r="G1" s="453"/>
      <c r="H1" s="453"/>
      <c r="I1" s="453"/>
    </row>
    <row r="2" spans="1:9" ht="22.5">
      <c r="A2" s="948" t="s">
        <v>37</v>
      </c>
      <c r="B2" s="948" t="s">
        <v>271</v>
      </c>
      <c r="C2" s="954"/>
      <c r="D2" s="954"/>
      <c r="E2" s="451" t="s">
        <v>270</v>
      </c>
      <c r="F2" s="451" t="s">
        <v>269</v>
      </c>
      <c r="G2" s="451" t="s">
        <v>268</v>
      </c>
      <c r="H2" s="452" t="s">
        <v>267</v>
      </c>
      <c r="I2" s="452" t="s">
        <v>266</v>
      </c>
    </row>
    <row r="3" spans="1:9" ht="22.5">
      <c r="A3" s="948"/>
      <c r="B3" s="451" t="s">
        <v>57</v>
      </c>
      <c r="C3" s="451" t="s">
        <v>265</v>
      </c>
      <c r="D3" s="451" t="s">
        <v>264</v>
      </c>
      <c r="E3" s="948" t="s">
        <v>263</v>
      </c>
      <c r="F3" s="1004"/>
      <c r="G3" s="1004"/>
      <c r="H3" s="1005"/>
      <c r="I3" s="1005"/>
    </row>
    <row r="4" spans="1:9">
      <c r="A4" s="450" t="s">
        <v>44</v>
      </c>
      <c r="B4" s="439">
        <v>566790</v>
      </c>
      <c r="C4" s="441">
        <v>325.73370397594078</v>
      </c>
      <c r="D4" s="440">
        <v>10.4</v>
      </c>
      <c r="E4" s="439">
        <v>4157</v>
      </c>
      <c r="F4" s="439">
        <v>22763</v>
      </c>
      <c r="G4" s="439">
        <v>75000</v>
      </c>
      <c r="H4" s="439">
        <v>72051</v>
      </c>
      <c r="I4" s="439">
        <v>3416</v>
      </c>
    </row>
    <row r="5" spans="1:9">
      <c r="A5" s="446" t="s">
        <v>28</v>
      </c>
      <c r="B5" s="439">
        <v>417922</v>
      </c>
      <c r="C5" s="441">
        <v>335.66737989218086</v>
      </c>
      <c r="D5" s="440">
        <v>11.6</v>
      </c>
      <c r="E5" s="439">
        <v>1247</v>
      </c>
      <c r="F5" s="439">
        <v>22391</v>
      </c>
      <c r="G5" s="439">
        <v>62689</v>
      </c>
      <c r="H5" s="439">
        <v>61019</v>
      </c>
      <c r="I5" s="439">
        <v>5376</v>
      </c>
    </row>
    <row r="6" spans="1:9">
      <c r="A6" s="449" t="s">
        <v>27</v>
      </c>
      <c r="B6" s="435">
        <v>984712</v>
      </c>
      <c r="C6" s="437">
        <v>329.87693164257416</v>
      </c>
      <c r="D6" s="436">
        <v>10.9</v>
      </c>
      <c r="E6" s="435">
        <v>5404</v>
      </c>
      <c r="F6" s="435">
        <v>45154</v>
      </c>
      <c r="G6" s="435">
        <v>137689</v>
      </c>
      <c r="H6" s="435">
        <v>133070</v>
      </c>
      <c r="I6" s="435">
        <v>8792</v>
      </c>
    </row>
    <row r="7" spans="1:9">
      <c r="A7" s="446" t="s">
        <v>26</v>
      </c>
      <c r="B7" s="439">
        <v>129236</v>
      </c>
      <c r="C7" s="441">
        <v>303.6695717149027</v>
      </c>
      <c r="D7" s="440">
        <v>12</v>
      </c>
      <c r="E7" s="439">
        <v>1127</v>
      </c>
      <c r="F7" s="439">
        <v>6363</v>
      </c>
      <c r="G7" s="439">
        <v>16610</v>
      </c>
      <c r="H7" s="439">
        <v>16104</v>
      </c>
      <c r="I7" s="439">
        <v>2446</v>
      </c>
    </row>
    <row r="8" spans="1:9">
      <c r="A8" s="446" t="s">
        <v>25</v>
      </c>
      <c r="B8" s="439">
        <v>94469</v>
      </c>
      <c r="C8" s="441">
        <v>304.54223081882657</v>
      </c>
      <c r="D8" s="440">
        <v>11.6</v>
      </c>
      <c r="E8" s="439">
        <v>755</v>
      </c>
      <c r="F8" s="439">
        <v>4803</v>
      </c>
      <c r="G8" s="439">
        <v>13085</v>
      </c>
      <c r="H8" s="439">
        <v>12689</v>
      </c>
      <c r="I8" s="439">
        <v>1866</v>
      </c>
    </row>
    <row r="9" spans="1:9">
      <c r="A9" s="448" t="s">
        <v>24</v>
      </c>
      <c r="B9" s="439">
        <v>111599</v>
      </c>
      <c r="C9" s="441">
        <v>314.74905870573804</v>
      </c>
      <c r="D9" s="440">
        <v>12.3</v>
      </c>
      <c r="E9" s="439">
        <v>705</v>
      </c>
      <c r="F9" s="439">
        <v>5543</v>
      </c>
      <c r="G9" s="439">
        <v>15471</v>
      </c>
      <c r="H9" s="439">
        <v>14990</v>
      </c>
      <c r="I9" s="439">
        <v>1372</v>
      </c>
    </row>
    <row r="10" spans="1:9">
      <c r="A10" s="445" t="s">
        <v>23</v>
      </c>
      <c r="B10" s="435">
        <v>335304</v>
      </c>
      <c r="C10" s="437">
        <v>307.52073195114212</v>
      </c>
      <c r="D10" s="436">
        <v>12</v>
      </c>
      <c r="E10" s="435">
        <v>2587</v>
      </c>
      <c r="F10" s="435">
        <v>16709</v>
      </c>
      <c r="G10" s="435">
        <v>45166</v>
      </c>
      <c r="H10" s="435">
        <v>43783</v>
      </c>
      <c r="I10" s="435">
        <v>5684</v>
      </c>
    </row>
    <row r="11" spans="1:9">
      <c r="A11" s="446" t="s">
        <v>22</v>
      </c>
      <c r="B11" s="439">
        <v>146510</v>
      </c>
      <c r="C11" s="441">
        <v>324.26127699318545</v>
      </c>
      <c r="D11" s="440">
        <v>11.2</v>
      </c>
      <c r="E11" s="439">
        <v>733</v>
      </c>
      <c r="F11" s="439">
        <v>7681</v>
      </c>
      <c r="G11" s="439">
        <v>20416</v>
      </c>
      <c r="H11" s="439">
        <v>19791</v>
      </c>
      <c r="I11" s="439">
        <v>3291</v>
      </c>
    </row>
    <row r="12" spans="1:9">
      <c r="A12" s="448" t="s">
        <v>21</v>
      </c>
      <c r="B12" s="439">
        <v>84493</v>
      </c>
      <c r="C12" s="441">
        <v>329.46135429583006</v>
      </c>
      <c r="D12" s="440">
        <v>12.1</v>
      </c>
      <c r="E12" s="439">
        <v>392</v>
      </c>
      <c r="F12" s="439">
        <v>3681</v>
      </c>
      <c r="G12" s="439">
        <v>10607</v>
      </c>
      <c r="H12" s="439">
        <v>10275</v>
      </c>
      <c r="I12" s="439">
        <v>1827</v>
      </c>
    </row>
    <row r="13" spans="1:9">
      <c r="A13" s="446" t="s">
        <v>20</v>
      </c>
      <c r="B13" s="439">
        <v>90137</v>
      </c>
      <c r="C13" s="441">
        <v>316.09937086626877</v>
      </c>
      <c r="D13" s="440">
        <v>11.9</v>
      </c>
      <c r="E13" s="439">
        <v>469</v>
      </c>
      <c r="F13" s="439">
        <v>4128</v>
      </c>
      <c r="G13" s="439">
        <v>12232</v>
      </c>
      <c r="H13" s="439">
        <v>11844</v>
      </c>
      <c r="I13" s="439">
        <v>3294</v>
      </c>
    </row>
    <row r="14" spans="1:9">
      <c r="A14" s="445" t="s">
        <v>19</v>
      </c>
      <c r="B14" s="435">
        <v>321140</v>
      </c>
      <c r="C14" s="437">
        <v>323.26091486241228</v>
      </c>
      <c r="D14" s="436">
        <v>11.6</v>
      </c>
      <c r="E14" s="435">
        <v>1594</v>
      </c>
      <c r="F14" s="435">
        <v>15490</v>
      </c>
      <c r="G14" s="435">
        <v>43255</v>
      </c>
      <c r="H14" s="435">
        <v>41910</v>
      </c>
      <c r="I14" s="435">
        <v>8412</v>
      </c>
    </row>
    <row r="15" spans="1:9">
      <c r="A15" s="448" t="s">
        <v>18</v>
      </c>
      <c r="B15" s="439">
        <v>112392</v>
      </c>
      <c r="C15" s="441">
        <v>288.99454111137112</v>
      </c>
      <c r="D15" s="440">
        <v>12.5</v>
      </c>
      <c r="E15" s="439">
        <v>835</v>
      </c>
      <c r="F15" s="439">
        <v>5036</v>
      </c>
      <c r="G15" s="439">
        <v>15259</v>
      </c>
      <c r="H15" s="439">
        <v>14786</v>
      </c>
      <c r="I15" s="439">
        <v>1658</v>
      </c>
    </row>
    <row r="16" spans="1:9">
      <c r="A16" s="448" t="s">
        <v>17</v>
      </c>
      <c r="B16" s="439">
        <v>94446</v>
      </c>
      <c r="C16" s="441">
        <v>299.02168750989392</v>
      </c>
      <c r="D16" s="440">
        <v>12.6</v>
      </c>
      <c r="E16" s="439">
        <v>494</v>
      </c>
      <c r="F16" s="439">
        <v>5017</v>
      </c>
      <c r="G16" s="439">
        <v>13057</v>
      </c>
      <c r="H16" s="439">
        <v>12550</v>
      </c>
      <c r="I16" s="439">
        <v>1933</v>
      </c>
    </row>
    <row r="17" spans="1:9">
      <c r="A17" s="446" t="s">
        <v>16</v>
      </c>
      <c r="B17" s="439">
        <v>70325</v>
      </c>
      <c r="C17" s="441">
        <v>306.94058904659647</v>
      </c>
      <c r="D17" s="440">
        <v>13.1</v>
      </c>
      <c r="E17" s="439">
        <v>402</v>
      </c>
      <c r="F17" s="439">
        <v>4061</v>
      </c>
      <c r="G17" s="439">
        <v>10330</v>
      </c>
      <c r="H17" s="439">
        <v>10030</v>
      </c>
      <c r="I17" s="439">
        <v>1804</v>
      </c>
    </row>
    <row r="18" spans="1:9">
      <c r="A18" s="445" t="s">
        <v>15</v>
      </c>
      <c r="B18" s="435">
        <v>277163</v>
      </c>
      <c r="C18" s="437">
        <v>296.78874964797137</v>
      </c>
      <c r="D18" s="436">
        <v>12.7</v>
      </c>
      <c r="E18" s="435">
        <v>1731</v>
      </c>
      <c r="F18" s="435">
        <v>14114</v>
      </c>
      <c r="G18" s="435">
        <v>38646</v>
      </c>
      <c r="H18" s="435">
        <v>37366</v>
      </c>
      <c r="I18" s="435">
        <v>5395</v>
      </c>
    </row>
    <row r="19" spans="1:9">
      <c r="A19" s="449" t="s">
        <v>14</v>
      </c>
      <c r="B19" s="435">
        <v>933607</v>
      </c>
      <c r="C19" s="437">
        <v>309.381314913751</v>
      </c>
      <c r="D19" s="436">
        <v>12.1</v>
      </c>
      <c r="E19" s="435">
        <v>5912</v>
      </c>
      <c r="F19" s="435">
        <v>46313</v>
      </c>
      <c r="G19" s="435">
        <v>127067</v>
      </c>
      <c r="H19" s="435">
        <v>123059</v>
      </c>
      <c r="I19" s="435">
        <v>19491</v>
      </c>
    </row>
    <row r="20" spans="1:9">
      <c r="A20" s="446" t="s">
        <v>13</v>
      </c>
      <c r="B20" s="439">
        <v>162680</v>
      </c>
      <c r="C20" s="441">
        <v>239.84867182397338</v>
      </c>
      <c r="D20" s="440">
        <v>12.2</v>
      </c>
      <c r="E20" s="439">
        <v>1174</v>
      </c>
      <c r="F20" s="439">
        <v>7076</v>
      </c>
      <c r="G20" s="439">
        <v>21567</v>
      </c>
      <c r="H20" s="439">
        <v>20842</v>
      </c>
      <c r="I20" s="439">
        <v>3031</v>
      </c>
    </row>
    <row r="21" spans="1:9">
      <c r="A21" s="446" t="s">
        <v>12</v>
      </c>
      <c r="B21" s="439">
        <v>87086</v>
      </c>
      <c r="C21" s="441">
        <v>285.21366625618987</v>
      </c>
      <c r="D21" s="440">
        <v>13</v>
      </c>
      <c r="E21" s="439">
        <v>759</v>
      </c>
      <c r="F21" s="439">
        <v>4028</v>
      </c>
      <c r="G21" s="439">
        <v>11851</v>
      </c>
      <c r="H21" s="439">
        <v>11474</v>
      </c>
      <c r="I21" s="439">
        <v>1143</v>
      </c>
    </row>
    <row r="22" spans="1:9">
      <c r="A22" s="448" t="s">
        <v>11</v>
      </c>
      <c r="B22" s="439">
        <v>53076</v>
      </c>
      <c r="C22" s="441">
        <v>266.80339611829112</v>
      </c>
      <c r="D22" s="440">
        <v>12.9</v>
      </c>
      <c r="E22" s="439">
        <v>386</v>
      </c>
      <c r="F22" s="439">
        <v>2428</v>
      </c>
      <c r="G22" s="439">
        <v>6830</v>
      </c>
      <c r="H22" s="439">
        <v>6635</v>
      </c>
      <c r="I22" s="439">
        <v>661</v>
      </c>
    </row>
    <row r="23" spans="1:9">
      <c r="A23" s="445" t="s">
        <v>10</v>
      </c>
      <c r="B23" s="435">
        <v>302842</v>
      </c>
      <c r="C23" s="437">
        <v>256.09667408015019</v>
      </c>
      <c r="D23" s="436">
        <v>12.6</v>
      </c>
      <c r="E23" s="435">
        <v>2319</v>
      </c>
      <c r="F23" s="435">
        <v>13532</v>
      </c>
      <c r="G23" s="435">
        <v>40248</v>
      </c>
      <c r="H23" s="435">
        <v>38951</v>
      </c>
      <c r="I23" s="435">
        <v>4835</v>
      </c>
    </row>
    <row r="24" spans="1:9">
      <c r="A24" s="446" t="s">
        <v>158</v>
      </c>
      <c r="B24" s="439">
        <v>138403</v>
      </c>
      <c r="C24" s="441">
        <v>257.23695582274081</v>
      </c>
      <c r="D24" s="440">
        <v>12.3</v>
      </c>
      <c r="E24" s="439">
        <v>638</v>
      </c>
      <c r="F24" s="439">
        <v>7487</v>
      </c>
      <c r="G24" s="439">
        <v>20567</v>
      </c>
      <c r="H24" s="439">
        <v>20005</v>
      </c>
      <c r="I24" s="439">
        <v>3020</v>
      </c>
    </row>
    <row r="25" spans="1:9">
      <c r="A25" s="448" t="s">
        <v>8</v>
      </c>
      <c r="B25" s="441">
        <v>94989</v>
      </c>
      <c r="C25" s="441">
        <v>247.93019565262784</v>
      </c>
      <c r="D25" s="440">
        <v>12.6</v>
      </c>
      <c r="E25" s="441">
        <v>592</v>
      </c>
      <c r="F25" s="441">
        <v>5837</v>
      </c>
      <c r="G25" s="441">
        <v>13333</v>
      </c>
      <c r="H25" s="441">
        <v>12888</v>
      </c>
      <c r="I25" s="441">
        <v>2162</v>
      </c>
    </row>
    <row r="26" spans="1:9">
      <c r="A26" s="448" t="s">
        <v>7</v>
      </c>
      <c r="B26" s="439">
        <v>138390</v>
      </c>
      <c r="C26" s="441">
        <v>250.76512445843323</v>
      </c>
      <c r="D26" s="440">
        <v>11.9</v>
      </c>
      <c r="E26" s="439">
        <v>704</v>
      </c>
      <c r="F26" s="439">
        <v>5923</v>
      </c>
      <c r="G26" s="439">
        <v>18055</v>
      </c>
      <c r="H26" s="439">
        <v>17564</v>
      </c>
      <c r="I26" s="439">
        <v>3236</v>
      </c>
    </row>
    <row r="27" spans="1:9">
      <c r="A27" s="447" t="s">
        <v>6</v>
      </c>
      <c r="B27" s="435">
        <v>371782</v>
      </c>
      <c r="C27" s="437">
        <v>252.39165913120928</v>
      </c>
      <c r="D27" s="436">
        <v>12.2</v>
      </c>
      <c r="E27" s="435">
        <v>1934</v>
      </c>
      <c r="F27" s="435">
        <v>19247</v>
      </c>
      <c r="G27" s="435">
        <v>51955</v>
      </c>
      <c r="H27" s="435">
        <v>50457</v>
      </c>
      <c r="I27" s="435">
        <v>8418</v>
      </c>
    </row>
    <row r="28" spans="1:9">
      <c r="A28" s="446" t="s">
        <v>5</v>
      </c>
      <c r="B28" s="439">
        <v>165669</v>
      </c>
      <c r="C28" s="441">
        <v>317.18398198777743</v>
      </c>
      <c r="D28" s="440">
        <v>13.3</v>
      </c>
      <c r="E28" s="439">
        <v>767</v>
      </c>
      <c r="F28" s="439">
        <v>9991</v>
      </c>
      <c r="G28" s="439">
        <v>27105</v>
      </c>
      <c r="H28" s="439">
        <v>26482</v>
      </c>
      <c r="I28" s="439">
        <v>3920</v>
      </c>
    </row>
    <row r="29" spans="1:9">
      <c r="A29" s="446" t="s">
        <v>4</v>
      </c>
      <c r="B29" s="439">
        <v>94493</v>
      </c>
      <c r="C29" s="441">
        <v>264.13875999329122</v>
      </c>
      <c r="D29" s="440">
        <v>13.3</v>
      </c>
      <c r="E29" s="439">
        <v>410</v>
      </c>
      <c r="F29" s="439">
        <v>5742</v>
      </c>
      <c r="G29" s="439">
        <v>12821</v>
      </c>
      <c r="H29" s="439">
        <v>12441</v>
      </c>
      <c r="I29" s="439">
        <v>2713</v>
      </c>
    </row>
    <row r="30" spans="1:9">
      <c r="A30" s="446" t="s">
        <v>3</v>
      </c>
      <c r="B30" s="439">
        <v>114376</v>
      </c>
      <c r="C30" s="441">
        <v>272.73551027026514</v>
      </c>
      <c r="D30" s="440">
        <v>13.3</v>
      </c>
      <c r="E30" s="439">
        <v>614</v>
      </c>
      <c r="F30" s="439">
        <v>7356</v>
      </c>
      <c r="G30" s="439">
        <v>18446</v>
      </c>
      <c r="H30" s="439">
        <v>17952</v>
      </c>
      <c r="I30" s="439">
        <v>2087</v>
      </c>
    </row>
    <row r="31" spans="1:9">
      <c r="A31" s="445" t="s">
        <v>2</v>
      </c>
      <c r="B31" s="435">
        <v>374538</v>
      </c>
      <c r="C31" s="437">
        <v>288.23519452554916</v>
      </c>
      <c r="D31" s="436">
        <v>13.3</v>
      </c>
      <c r="E31" s="435">
        <v>1791</v>
      </c>
      <c r="F31" s="435">
        <v>23089</v>
      </c>
      <c r="G31" s="435">
        <v>58372</v>
      </c>
      <c r="H31" s="435">
        <v>56875</v>
      </c>
      <c r="I31" s="435">
        <v>8720</v>
      </c>
    </row>
    <row r="32" spans="1:9">
      <c r="A32" s="444" t="s">
        <v>1</v>
      </c>
      <c r="B32" s="435">
        <v>1049162</v>
      </c>
      <c r="C32" s="437">
        <v>265.27591514908784</v>
      </c>
      <c r="D32" s="436">
        <v>12.7</v>
      </c>
      <c r="E32" s="435">
        <v>6044</v>
      </c>
      <c r="F32" s="435">
        <v>55868</v>
      </c>
      <c r="G32" s="435">
        <v>150575</v>
      </c>
      <c r="H32" s="435">
        <v>146283</v>
      </c>
      <c r="I32" s="435">
        <v>21973</v>
      </c>
    </row>
    <row r="33" spans="1:9">
      <c r="A33" s="443" t="s">
        <v>262</v>
      </c>
      <c r="B33" s="439">
        <v>312</v>
      </c>
      <c r="C33" s="441" t="s">
        <v>29</v>
      </c>
      <c r="D33" s="440">
        <v>23.9</v>
      </c>
      <c r="E33" s="439">
        <v>6</v>
      </c>
      <c r="F33" s="439">
        <v>47</v>
      </c>
      <c r="G33" s="439">
        <v>85</v>
      </c>
      <c r="H33" s="439">
        <v>81</v>
      </c>
      <c r="I33" s="439">
        <v>5</v>
      </c>
    </row>
    <row r="34" spans="1:9">
      <c r="A34" s="442" t="s">
        <v>261</v>
      </c>
      <c r="B34" s="439">
        <v>15</v>
      </c>
      <c r="C34" s="441" t="s">
        <v>29</v>
      </c>
      <c r="D34" s="440">
        <v>17</v>
      </c>
      <c r="E34" s="439" t="s">
        <v>29</v>
      </c>
      <c r="F34" s="439" t="s">
        <v>29</v>
      </c>
      <c r="G34" s="439">
        <v>8</v>
      </c>
      <c r="H34" s="439">
        <v>8</v>
      </c>
      <c r="I34" s="439">
        <v>1</v>
      </c>
    </row>
    <row r="35" spans="1:9">
      <c r="A35" s="438" t="s">
        <v>0</v>
      </c>
      <c r="B35" s="435">
        <v>2967808</v>
      </c>
      <c r="C35" s="437">
        <v>298.04058776040443</v>
      </c>
      <c r="D35" s="436">
        <v>11.9</v>
      </c>
      <c r="E35" s="435">
        <v>17366</v>
      </c>
      <c r="F35" s="435">
        <v>147382</v>
      </c>
      <c r="G35" s="435">
        <v>415424</v>
      </c>
      <c r="H35" s="435">
        <v>402501</v>
      </c>
      <c r="I35" s="435">
        <v>50262</v>
      </c>
    </row>
  </sheetData>
  <mergeCells count="3">
    <mergeCell ref="E3:I3"/>
    <mergeCell ref="A2:A3"/>
    <mergeCell ref="B2:D2"/>
  </mergeCells>
  <pageMargins left="0.41" right="0.23" top="0.62992125984251968" bottom="0.86614173228346458" header="0.51181102362204722" footer="0.51181102362204722"/>
  <pageSetup paperSize="9" orientation="portrait" r:id="rId1"/>
  <headerFooter alignWithMargins="0"/>
  <legacy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42340F-9651-4427-8BD9-132EDFDCD505}">
  <dimension ref="A1:H33"/>
  <sheetViews>
    <sheetView workbookViewId="0"/>
  </sheetViews>
  <sheetFormatPr defaultRowHeight="11.25"/>
  <cols>
    <col min="1" max="1" width="22.140625" style="254" customWidth="1"/>
    <col min="2" max="3" width="9.140625" style="254"/>
    <col min="4" max="4" width="7.5703125" style="254" customWidth="1"/>
    <col min="5" max="5" width="8.42578125" style="254" customWidth="1"/>
    <col min="6" max="16384" width="9.140625" style="254"/>
  </cols>
  <sheetData>
    <row r="1" spans="1:8" ht="12" thickBot="1">
      <c r="A1" s="467" t="s">
        <v>280</v>
      </c>
      <c r="B1" s="466"/>
      <c r="C1" s="466"/>
      <c r="D1" s="466"/>
      <c r="E1" s="466"/>
      <c r="F1" s="466"/>
      <c r="G1" s="466"/>
      <c r="H1" s="466"/>
    </row>
    <row r="2" spans="1:8">
      <c r="A2" s="931" t="s">
        <v>37</v>
      </c>
      <c r="B2" s="994" t="s">
        <v>279</v>
      </c>
      <c r="C2" s="994" t="s">
        <v>278</v>
      </c>
      <c r="D2" s="994" t="s">
        <v>277</v>
      </c>
      <c r="E2" s="994" t="s">
        <v>276</v>
      </c>
      <c r="F2" s="994" t="s">
        <v>275</v>
      </c>
      <c r="G2" s="953" t="s">
        <v>127</v>
      </c>
      <c r="H2" s="927"/>
    </row>
    <row r="3" spans="1:8" ht="56.25">
      <c r="A3" s="932"/>
      <c r="B3" s="992"/>
      <c r="C3" s="992"/>
      <c r="D3" s="992"/>
      <c r="E3" s="992"/>
      <c r="F3" s="992"/>
      <c r="G3" s="465" t="s">
        <v>274</v>
      </c>
      <c r="H3" s="464" t="s">
        <v>273</v>
      </c>
    </row>
    <row r="4" spans="1:8">
      <c r="A4" s="463" t="s">
        <v>44</v>
      </c>
      <c r="B4" s="462">
        <v>266837.2831</v>
      </c>
      <c r="C4" s="462">
        <v>97852.118099999992</v>
      </c>
      <c r="D4" s="462">
        <v>23913.602500000001</v>
      </c>
      <c r="E4" s="462">
        <v>21636.966400000001</v>
      </c>
      <c r="F4" s="462">
        <v>410239.97240000003</v>
      </c>
      <c r="G4" s="462">
        <v>19236.770300000004</v>
      </c>
      <c r="H4" s="462">
        <v>17101.921300000002</v>
      </c>
    </row>
    <row r="5" spans="1:8">
      <c r="A5" s="461" t="s">
        <v>28</v>
      </c>
      <c r="B5" s="460">
        <v>51897.514299999995</v>
      </c>
      <c r="C5" s="460">
        <v>20566.667400000002</v>
      </c>
      <c r="D5" s="460">
        <v>6383.6991000000007</v>
      </c>
      <c r="E5" s="460">
        <v>6032.0076000000008</v>
      </c>
      <c r="F5" s="460">
        <v>84879.890400000018</v>
      </c>
      <c r="G5" s="460">
        <v>5103.0224000000007</v>
      </c>
      <c r="H5" s="460">
        <v>2808.7808000000005</v>
      </c>
    </row>
    <row r="6" spans="1:8">
      <c r="A6" s="457" t="s">
        <v>27</v>
      </c>
      <c r="B6" s="458">
        <v>318734.79739999998</v>
      </c>
      <c r="C6" s="458">
        <v>118418.7855</v>
      </c>
      <c r="D6" s="458">
        <v>30297.301600000003</v>
      </c>
      <c r="E6" s="458">
        <v>27668.974000000002</v>
      </c>
      <c r="F6" s="458">
        <v>495119.86280000006</v>
      </c>
      <c r="G6" s="458">
        <v>24339.792700000005</v>
      </c>
      <c r="H6" s="458">
        <v>19910.702100000002</v>
      </c>
    </row>
    <row r="7" spans="1:8">
      <c r="A7" s="461" t="s">
        <v>26</v>
      </c>
      <c r="B7" s="460">
        <v>24809.855900000002</v>
      </c>
      <c r="C7" s="460">
        <v>5989.1161999999995</v>
      </c>
      <c r="D7" s="460">
        <v>1038.0576000000001</v>
      </c>
      <c r="E7" s="460">
        <v>1771.1997999999999</v>
      </c>
      <c r="F7" s="460">
        <v>33608.231199999995</v>
      </c>
      <c r="G7" s="460">
        <v>1140.0304000000001</v>
      </c>
      <c r="H7" s="460">
        <v>1258.7158000000004</v>
      </c>
    </row>
    <row r="8" spans="1:8">
      <c r="A8" s="461" t="s">
        <v>25</v>
      </c>
      <c r="B8" s="460">
        <v>18495.840799999998</v>
      </c>
      <c r="C8" s="460">
        <v>6246.7474000000011</v>
      </c>
      <c r="D8" s="460">
        <v>1815.6914000000002</v>
      </c>
      <c r="E8" s="460">
        <v>1413.9755</v>
      </c>
      <c r="F8" s="460">
        <v>27972.255499999992</v>
      </c>
      <c r="G8" s="460">
        <v>943.99550000000011</v>
      </c>
      <c r="H8" s="460">
        <v>972.94820000000004</v>
      </c>
    </row>
    <row r="9" spans="1:8">
      <c r="A9" s="461" t="s">
        <v>24</v>
      </c>
      <c r="B9" s="460">
        <v>14027.797100000002</v>
      </c>
      <c r="C9" s="460">
        <v>3879.2215000000006</v>
      </c>
      <c r="D9" s="460">
        <v>667.54610000000002</v>
      </c>
      <c r="E9" s="460">
        <v>872.21309999999994</v>
      </c>
      <c r="F9" s="460">
        <v>19446.778200000001</v>
      </c>
      <c r="G9" s="460">
        <v>596.82429999999999</v>
      </c>
      <c r="H9" s="460">
        <v>775.10450000000014</v>
      </c>
    </row>
    <row r="10" spans="1:8">
      <c r="A10" s="459" t="s">
        <v>23</v>
      </c>
      <c r="B10" s="458">
        <v>57333.493800000004</v>
      </c>
      <c r="C10" s="458">
        <v>16115.0851</v>
      </c>
      <c r="D10" s="458">
        <v>3521.2951000000003</v>
      </c>
      <c r="E10" s="458">
        <v>4057.3883999999998</v>
      </c>
      <c r="F10" s="458">
        <v>81027.26489999998</v>
      </c>
      <c r="G10" s="458">
        <v>2680.8501999999999</v>
      </c>
      <c r="H10" s="458">
        <v>3006.768500000001</v>
      </c>
    </row>
    <row r="11" spans="1:8">
      <c r="A11" s="461" t="s">
        <v>22</v>
      </c>
      <c r="B11" s="460">
        <v>21862.155900000002</v>
      </c>
      <c r="C11" s="460">
        <v>6395.3683999999994</v>
      </c>
      <c r="D11" s="460">
        <v>1735.1254000000004</v>
      </c>
      <c r="E11" s="460">
        <v>1160.9696999999999</v>
      </c>
      <c r="F11" s="460">
        <v>31153.616699999999</v>
      </c>
      <c r="G11" s="460">
        <v>962.65739999999994</v>
      </c>
      <c r="H11" s="460">
        <v>1225.7182</v>
      </c>
    </row>
    <row r="12" spans="1:8">
      <c r="A12" s="461" t="s">
        <v>21</v>
      </c>
      <c r="B12" s="460">
        <v>13156.2381</v>
      </c>
      <c r="C12" s="460">
        <v>3148.3401000000003</v>
      </c>
      <c r="D12" s="460">
        <v>780.8764000000001</v>
      </c>
      <c r="E12" s="460">
        <v>693.55190000000005</v>
      </c>
      <c r="F12" s="460">
        <v>17779.0049</v>
      </c>
      <c r="G12" s="460">
        <v>564.05070000000001</v>
      </c>
      <c r="H12" s="460">
        <v>646.03620000000001</v>
      </c>
    </row>
    <row r="13" spans="1:8">
      <c r="A13" s="461" t="s">
        <v>20</v>
      </c>
      <c r="B13" s="460">
        <v>9809.893</v>
      </c>
      <c r="C13" s="460">
        <v>2755.6134000000006</v>
      </c>
      <c r="D13" s="460">
        <v>480.91810000000004</v>
      </c>
      <c r="E13" s="460">
        <v>655.89559999999994</v>
      </c>
      <c r="F13" s="460">
        <v>13702.3179</v>
      </c>
      <c r="G13" s="460">
        <v>450.84680000000003</v>
      </c>
      <c r="H13" s="460">
        <v>642.44790000000023</v>
      </c>
    </row>
    <row r="14" spans="1:8">
      <c r="A14" s="459" t="s">
        <v>19</v>
      </c>
      <c r="B14" s="458">
        <v>44828.286999999997</v>
      </c>
      <c r="C14" s="458">
        <v>12299.321900000001</v>
      </c>
      <c r="D14" s="458">
        <v>2996.9199000000003</v>
      </c>
      <c r="E14" s="458">
        <v>2510.4171999999999</v>
      </c>
      <c r="F14" s="458">
        <v>62634.9395</v>
      </c>
      <c r="G14" s="458">
        <v>1977.5548999999999</v>
      </c>
      <c r="H14" s="458">
        <v>2514.2023000000004</v>
      </c>
    </row>
    <row r="15" spans="1:8">
      <c r="A15" s="461" t="s">
        <v>18</v>
      </c>
      <c r="B15" s="460">
        <v>14223.8248</v>
      </c>
      <c r="C15" s="460">
        <v>4449.3692000000001</v>
      </c>
      <c r="D15" s="460">
        <v>1057.1960000000001</v>
      </c>
      <c r="E15" s="460">
        <v>449.02170000000001</v>
      </c>
      <c r="F15" s="460">
        <v>20179.411099999998</v>
      </c>
      <c r="G15" s="460">
        <v>395.38440000000003</v>
      </c>
      <c r="H15" s="460">
        <v>810.45970000000011</v>
      </c>
    </row>
    <row r="16" spans="1:8">
      <c r="A16" s="461" t="s">
        <v>17</v>
      </c>
      <c r="B16" s="460">
        <v>9834.1476999999995</v>
      </c>
      <c r="C16" s="460">
        <v>2628.5066999999999</v>
      </c>
      <c r="D16" s="460">
        <v>682.13470000000007</v>
      </c>
      <c r="E16" s="460">
        <v>437.49459999999999</v>
      </c>
      <c r="F16" s="460">
        <v>13582.282600000002</v>
      </c>
      <c r="G16" s="460">
        <v>378.32629999999995</v>
      </c>
      <c r="H16" s="460">
        <v>599.72</v>
      </c>
    </row>
    <row r="17" spans="1:8">
      <c r="A17" s="461" t="s">
        <v>16</v>
      </c>
      <c r="B17" s="460">
        <v>7852.2637999999997</v>
      </c>
      <c r="C17" s="460">
        <v>1603.4024000000002</v>
      </c>
      <c r="D17" s="460">
        <v>303.00530000000003</v>
      </c>
      <c r="E17" s="460">
        <v>393.05549999999999</v>
      </c>
      <c r="F17" s="460">
        <v>10151.7266</v>
      </c>
      <c r="G17" s="460">
        <v>332.72360000000003</v>
      </c>
      <c r="H17" s="460">
        <v>428.53870000000001</v>
      </c>
    </row>
    <row r="18" spans="1:8">
      <c r="A18" s="459" t="s">
        <v>15</v>
      </c>
      <c r="B18" s="458">
        <v>31910.2363</v>
      </c>
      <c r="C18" s="458">
        <v>8681.2782999999999</v>
      </c>
      <c r="D18" s="458">
        <v>2042.3360000000002</v>
      </c>
      <c r="E18" s="458">
        <v>1279.5717999999999</v>
      </c>
      <c r="F18" s="458">
        <v>43913.420300000005</v>
      </c>
      <c r="G18" s="458">
        <v>1106.4342999999999</v>
      </c>
      <c r="H18" s="458">
        <v>1838.7184000000002</v>
      </c>
    </row>
    <row r="19" spans="1:8">
      <c r="A19" s="457" t="s">
        <v>14</v>
      </c>
      <c r="B19" s="458">
        <v>134072.0171</v>
      </c>
      <c r="C19" s="458">
        <v>37095.685299999997</v>
      </c>
      <c r="D19" s="458">
        <v>8560.5509999999995</v>
      </c>
      <c r="E19" s="458">
        <v>7847.3773999999994</v>
      </c>
      <c r="F19" s="458">
        <v>187575.62469999999</v>
      </c>
      <c r="G19" s="458">
        <v>5764.8393999999998</v>
      </c>
      <c r="H19" s="458">
        <v>7359.6892000000007</v>
      </c>
    </row>
    <row r="20" spans="1:8">
      <c r="A20" s="461" t="s">
        <v>13</v>
      </c>
      <c r="B20" s="460">
        <v>19641.934099999999</v>
      </c>
      <c r="C20" s="460">
        <v>4592.0761999999995</v>
      </c>
      <c r="D20" s="460">
        <v>1403.7377000000004</v>
      </c>
      <c r="E20" s="460">
        <v>1070.0551</v>
      </c>
      <c r="F20" s="460">
        <v>26707.800800000001</v>
      </c>
      <c r="G20" s="460">
        <v>898.56080000000009</v>
      </c>
      <c r="H20" s="460">
        <v>960.55250000000001</v>
      </c>
    </row>
    <row r="21" spans="1:8">
      <c r="A21" s="461" t="s">
        <v>12</v>
      </c>
      <c r="B21" s="460">
        <v>10929.3104</v>
      </c>
      <c r="C21" s="460">
        <v>2991.9632999999994</v>
      </c>
      <c r="D21" s="460">
        <v>515.721</v>
      </c>
      <c r="E21" s="460">
        <v>518.57449999999994</v>
      </c>
      <c r="F21" s="460">
        <v>14955.5656</v>
      </c>
      <c r="G21" s="460">
        <v>453.06789999999995</v>
      </c>
      <c r="H21" s="460">
        <v>568.10790000000009</v>
      </c>
    </row>
    <row r="22" spans="1:8">
      <c r="A22" s="461" t="s">
        <v>11</v>
      </c>
      <c r="B22" s="460">
        <v>4765.9035999999996</v>
      </c>
      <c r="C22" s="460">
        <v>1010.5813000000002</v>
      </c>
      <c r="D22" s="460">
        <v>414.73109999999997</v>
      </c>
      <c r="E22" s="460">
        <v>231.6078</v>
      </c>
      <c r="F22" s="460">
        <v>6422.8231999999998</v>
      </c>
      <c r="G22" s="460">
        <v>127.97379999999998</v>
      </c>
      <c r="H22" s="460">
        <v>429.66880000000009</v>
      </c>
    </row>
    <row r="23" spans="1:8">
      <c r="A23" s="459" t="s">
        <v>10</v>
      </c>
      <c r="B23" s="458">
        <v>35337.148099999999</v>
      </c>
      <c r="C23" s="458">
        <v>8594.6207999999988</v>
      </c>
      <c r="D23" s="458">
        <v>2334.1898000000001</v>
      </c>
      <c r="E23" s="458">
        <v>1820.2374</v>
      </c>
      <c r="F23" s="458">
        <v>48086.189599999998</v>
      </c>
      <c r="G23" s="458">
        <v>1479.6025</v>
      </c>
      <c r="H23" s="458">
        <v>1958.3292000000004</v>
      </c>
    </row>
    <row r="24" spans="1:8">
      <c r="A24" s="461" t="s">
        <v>158</v>
      </c>
      <c r="B24" s="460">
        <v>20830.903200000004</v>
      </c>
      <c r="C24" s="460">
        <v>4603.2685999999994</v>
      </c>
      <c r="D24" s="460">
        <v>1433.6372999999999</v>
      </c>
      <c r="E24" s="460">
        <v>1198.5170000000001</v>
      </c>
      <c r="F24" s="460">
        <v>28066.324600000004</v>
      </c>
      <c r="G24" s="460">
        <v>1046.6212</v>
      </c>
      <c r="H24" s="460">
        <v>1076.3166000000001</v>
      </c>
    </row>
    <row r="25" spans="1:8">
      <c r="A25" s="461" t="s">
        <v>8</v>
      </c>
      <c r="B25" s="460">
        <v>12003.2001</v>
      </c>
      <c r="C25" s="460">
        <v>2477.7668999999996</v>
      </c>
      <c r="D25" s="460">
        <v>569.99779999999998</v>
      </c>
      <c r="E25" s="460">
        <v>518.31479999999999</v>
      </c>
      <c r="F25" s="460">
        <v>15569.277099999999</v>
      </c>
      <c r="G25" s="460">
        <v>396.09490000000005</v>
      </c>
      <c r="H25" s="460">
        <v>841.40239999999994</v>
      </c>
    </row>
    <row r="26" spans="1:8">
      <c r="A26" s="461" t="s">
        <v>7</v>
      </c>
      <c r="B26" s="460">
        <v>12976.087300000001</v>
      </c>
      <c r="C26" s="460">
        <v>2866.2848000000004</v>
      </c>
      <c r="D26" s="460">
        <v>691.12890000000004</v>
      </c>
      <c r="E26" s="460">
        <v>698.10599999999999</v>
      </c>
      <c r="F26" s="460">
        <v>17231.603999999999</v>
      </c>
      <c r="G26" s="460">
        <v>481.54690000000005</v>
      </c>
      <c r="H26" s="460">
        <v>789.55430000000001</v>
      </c>
    </row>
    <row r="27" spans="1:8">
      <c r="A27" s="459" t="s">
        <v>6</v>
      </c>
      <c r="B27" s="458">
        <v>45810.190600000002</v>
      </c>
      <c r="C27" s="458">
        <v>9947.3202999999994</v>
      </c>
      <c r="D27" s="458">
        <v>2694.7640000000001</v>
      </c>
      <c r="E27" s="458">
        <v>2414.9377999999997</v>
      </c>
      <c r="F27" s="458">
        <v>60867.205699999999</v>
      </c>
      <c r="G27" s="458">
        <v>1924.2630000000001</v>
      </c>
      <c r="H27" s="458">
        <v>2707.2732999999998</v>
      </c>
    </row>
    <row r="28" spans="1:8">
      <c r="A28" s="461" t="s">
        <v>5</v>
      </c>
      <c r="B28" s="460">
        <v>16076.909</v>
      </c>
      <c r="C28" s="460">
        <v>4608.5231000000003</v>
      </c>
      <c r="D28" s="460">
        <v>1231.5374000000002</v>
      </c>
      <c r="E28" s="460">
        <v>1087.752</v>
      </c>
      <c r="F28" s="460">
        <v>23004.718000000004</v>
      </c>
      <c r="G28" s="460">
        <v>823.86900000000003</v>
      </c>
      <c r="H28" s="460">
        <v>1059.2439999999999</v>
      </c>
    </row>
    <row r="29" spans="1:8">
      <c r="A29" s="461" t="s">
        <v>4</v>
      </c>
      <c r="B29" s="460">
        <v>8298.4717999999993</v>
      </c>
      <c r="C29" s="460">
        <v>2021.2999</v>
      </c>
      <c r="D29" s="460">
        <v>551.47850000000005</v>
      </c>
      <c r="E29" s="460">
        <v>466.06359999999995</v>
      </c>
      <c r="F29" s="460">
        <v>11337.312700000002</v>
      </c>
      <c r="G29" s="460">
        <v>310.49160000000001</v>
      </c>
      <c r="H29" s="460">
        <v>617.86800000000005</v>
      </c>
    </row>
    <row r="30" spans="1:8">
      <c r="A30" s="461" t="s">
        <v>3</v>
      </c>
      <c r="B30" s="460">
        <v>15247.575700000001</v>
      </c>
      <c r="C30" s="460">
        <v>4432.2911000000004</v>
      </c>
      <c r="D30" s="460">
        <v>990.05309999999997</v>
      </c>
      <c r="E30" s="460">
        <v>1138.4187999999999</v>
      </c>
      <c r="F30" s="460">
        <v>21808.3357</v>
      </c>
      <c r="G30" s="460">
        <v>898.22520000000009</v>
      </c>
      <c r="H30" s="460">
        <v>1129.2052000000001</v>
      </c>
    </row>
    <row r="31" spans="1:8">
      <c r="A31" s="459" t="s">
        <v>2</v>
      </c>
      <c r="B31" s="458">
        <v>39622.9565</v>
      </c>
      <c r="C31" s="458">
        <v>11062.114100000001</v>
      </c>
      <c r="D31" s="458">
        <v>2773.0690000000004</v>
      </c>
      <c r="E31" s="458">
        <v>2692.2343999999998</v>
      </c>
      <c r="F31" s="458">
        <v>56150.366399999999</v>
      </c>
      <c r="G31" s="458">
        <v>2032.5858000000001</v>
      </c>
      <c r="H31" s="458">
        <v>2806.3172000000004</v>
      </c>
    </row>
    <row r="32" spans="1:8">
      <c r="A32" s="457" t="s">
        <v>1</v>
      </c>
      <c r="B32" s="455">
        <v>120770.29519999999</v>
      </c>
      <c r="C32" s="455">
        <v>29604.055199999995</v>
      </c>
      <c r="D32" s="455">
        <v>7802.0228000000006</v>
      </c>
      <c r="E32" s="455">
        <v>6927.409599999999</v>
      </c>
      <c r="F32" s="455">
        <v>165103.7617</v>
      </c>
      <c r="G32" s="455">
        <v>5436.4512999999997</v>
      </c>
      <c r="H32" s="455">
        <v>7471.9197000000004</v>
      </c>
    </row>
    <row r="33" spans="1:8">
      <c r="A33" s="456" t="s">
        <v>0</v>
      </c>
      <c r="B33" s="455">
        <v>573577.10969999991</v>
      </c>
      <c r="C33" s="455">
        <v>185118.52600000001</v>
      </c>
      <c r="D33" s="455">
        <v>46659.875399999997</v>
      </c>
      <c r="E33" s="455">
        <v>42443.760999999999</v>
      </c>
      <c r="F33" s="455">
        <v>847799.24920000008</v>
      </c>
      <c r="G33" s="455">
        <v>35541.083400000003</v>
      </c>
      <c r="H33" s="455">
        <v>34742.311000000002</v>
      </c>
    </row>
  </sheetData>
  <mergeCells count="7">
    <mergeCell ref="F2:F3"/>
    <mergeCell ref="G2:H2"/>
    <mergeCell ref="A2:A3"/>
    <mergeCell ref="B2:B3"/>
    <mergeCell ref="C2:C3"/>
    <mergeCell ref="D2:D3"/>
    <mergeCell ref="E2:E3"/>
  </mergeCells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  <legacy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1EDC09-994A-4DF5-9DC9-AEAC4752A3D8}">
  <dimension ref="A1:G34"/>
  <sheetViews>
    <sheetView workbookViewId="0"/>
  </sheetViews>
  <sheetFormatPr defaultRowHeight="11.25"/>
  <cols>
    <col min="1" max="1" width="23.140625" style="254" customWidth="1"/>
    <col min="2" max="6" width="10.7109375" style="254" customWidth="1"/>
    <col min="7" max="7" width="11.140625" style="254" customWidth="1"/>
    <col min="8" max="16384" width="9.140625" style="254"/>
  </cols>
  <sheetData>
    <row r="1" spans="1:7" ht="12" thickBot="1">
      <c r="A1" s="476" t="s">
        <v>289</v>
      </c>
    </row>
    <row r="2" spans="1:7" ht="56.25">
      <c r="A2" s="432" t="s">
        <v>37</v>
      </c>
      <c r="B2" s="294" t="s">
        <v>288</v>
      </c>
      <c r="C2" s="294" t="s">
        <v>287</v>
      </c>
      <c r="D2" s="294" t="s">
        <v>286</v>
      </c>
      <c r="E2" s="294" t="s">
        <v>285</v>
      </c>
      <c r="F2" s="294" t="s">
        <v>284</v>
      </c>
      <c r="G2" s="431" t="s">
        <v>0</v>
      </c>
    </row>
    <row r="3" spans="1:7">
      <c r="A3" s="463" t="s">
        <v>44</v>
      </c>
      <c r="B3" s="473">
        <v>5938</v>
      </c>
      <c r="C3" s="473">
        <v>179418</v>
      </c>
      <c r="D3" s="473">
        <v>272799</v>
      </c>
      <c r="E3" s="473">
        <v>3838</v>
      </c>
      <c r="F3" s="473">
        <v>108507</v>
      </c>
      <c r="G3" s="473">
        <f t="shared" ref="G3:G32" si="0">B3+C3+D3+E3+F3</f>
        <v>570500</v>
      </c>
    </row>
    <row r="4" spans="1:7">
      <c r="A4" s="461" t="s">
        <v>28</v>
      </c>
      <c r="B4" s="473">
        <v>1699</v>
      </c>
      <c r="C4" s="473">
        <v>133860</v>
      </c>
      <c r="D4" s="473">
        <v>93785</v>
      </c>
      <c r="E4" s="473">
        <v>9723</v>
      </c>
      <c r="F4" s="473">
        <v>7543</v>
      </c>
      <c r="G4" s="473">
        <f t="shared" si="0"/>
        <v>246610</v>
      </c>
    </row>
    <row r="5" spans="1:7">
      <c r="A5" s="457" t="s">
        <v>27</v>
      </c>
      <c r="B5" s="471">
        <f>B3+B4</f>
        <v>7637</v>
      </c>
      <c r="C5" s="471">
        <f>C3+C4</f>
        <v>313278</v>
      </c>
      <c r="D5" s="471">
        <f>D3+D4</f>
        <v>366584</v>
      </c>
      <c r="E5" s="471">
        <f>E3+E4</f>
        <v>13561</v>
      </c>
      <c r="F5" s="471">
        <f>F3+F4</f>
        <v>116050</v>
      </c>
      <c r="G5" s="471">
        <f t="shared" si="0"/>
        <v>817110</v>
      </c>
    </row>
    <row r="6" spans="1:7">
      <c r="A6" s="461" t="s">
        <v>26</v>
      </c>
      <c r="B6" s="473">
        <v>248</v>
      </c>
      <c r="C6" s="473">
        <v>34916</v>
      </c>
      <c r="D6" s="475">
        <v>30829</v>
      </c>
      <c r="E6" s="475">
        <v>7843</v>
      </c>
      <c r="F6" s="475">
        <v>20262</v>
      </c>
      <c r="G6" s="473">
        <f t="shared" si="0"/>
        <v>94098</v>
      </c>
    </row>
    <row r="7" spans="1:7">
      <c r="A7" s="461" t="s">
        <v>25</v>
      </c>
      <c r="B7" s="473">
        <v>240</v>
      </c>
      <c r="C7" s="473">
        <v>28829</v>
      </c>
      <c r="D7" s="473">
        <v>26445</v>
      </c>
      <c r="E7" s="473">
        <v>2368</v>
      </c>
      <c r="F7" s="473">
        <v>11603</v>
      </c>
      <c r="G7" s="473">
        <f t="shared" si="0"/>
        <v>69485</v>
      </c>
    </row>
    <row r="8" spans="1:7">
      <c r="A8" s="461" t="s">
        <v>24</v>
      </c>
      <c r="B8" s="473">
        <v>367</v>
      </c>
      <c r="C8" s="473">
        <v>28188</v>
      </c>
      <c r="D8" s="473">
        <v>40942</v>
      </c>
      <c r="E8" s="473">
        <v>2175</v>
      </c>
      <c r="F8" s="473">
        <v>9102</v>
      </c>
      <c r="G8" s="473">
        <f t="shared" si="0"/>
        <v>80774</v>
      </c>
    </row>
    <row r="9" spans="1:7">
      <c r="A9" s="459" t="s">
        <v>23</v>
      </c>
      <c r="B9" s="471">
        <f>B6+B7+B8</f>
        <v>855</v>
      </c>
      <c r="C9" s="471">
        <f>C6+C7+C8</f>
        <v>91933</v>
      </c>
      <c r="D9" s="471">
        <f>D6+D7+D8</f>
        <v>98216</v>
      </c>
      <c r="E9" s="471">
        <f>E6+E7+E8</f>
        <v>12386</v>
      </c>
      <c r="F9" s="471">
        <f>F6+F7+F8</f>
        <v>40967</v>
      </c>
      <c r="G9" s="471">
        <f t="shared" si="0"/>
        <v>244357</v>
      </c>
    </row>
    <row r="10" spans="1:7">
      <c r="A10" s="461" t="s">
        <v>22</v>
      </c>
      <c r="B10" s="473">
        <v>511</v>
      </c>
      <c r="C10" s="473">
        <v>38557</v>
      </c>
      <c r="D10" s="473">
        <v>47175</v>
      </c>
      <c r="E10" s="473">
        <v>5558</v>
      </c>
      <c r="F10" s="473">
        <v>11507</v>
      </c>
      <c r="G10" s="473">
        <f t="shared" si="0"/>
        <v>103308</v>
      </c>
    </row>
    <row r="11" spans="1:7">
      <c r="A11" s="461" t="s">
        <v>21</v>
      </c>
      <c r="B11" s="473">
        <v>284</v>
      </c>
      <c r="C11" s="473">
        <v>21009</v>
      </c>
      <c r="D11" s="473">
        <v>19148</v>
      </c>
      <c r="E11" s="473">
        <v>4034</v>
      </c>
      <c r="F11" s="473">
        <v>1718</v>
      </c>
      <c r="G11" s="473">
        <f t="shared" si="0"/>
        <v>46193</v>
      </c>
    </row>
    <row r="12" spans="1:7">
      <c r="A12" s="461" t="s">
        <v>20</v>
      </c>
      <c r="B12" s="473">
        <v>219</v>
      </c>
      <c r="C12" s="473">
        <v>20867</v>
      </c>
      <c r="D12" s="473">
        <v>24725</v>
      </c>
      <c r="E12" s="473">
        <v>4441</v>
      </c>
      <c r="F12" s="473">
        <v>7153</v>
      </c>
      <c r="G12" s="473">
        <f t="shared" si="0"/>
        <v>57405</v>
      </c>
    </row>
    <row r="13" spans="1:7">
      <c r="A13" s="459" t="s">
        <v>19</v>
      </c>
      <c r="B13" s="471">
        <f>B10+B11+B12</f>
        <v>1014</v>
      </c>
      <c r="C13" s="471">
        <f>C10+C11+C12</f>
        <v>80433</v>
      </c>
      <c r="D13" s="471">
        <f>D10+D11+D12</f>
        <v>91048</v>
      </c>
      <c r="E13" s="471">
        <f>E10+E11+E12</f>
        <v>14033</v>
      </c>
      <c r="F13" s="471">
        <f>F10+F11+F12</f>
        <v>20378</v>
      </c>
      <c r="G13" s="471">
        <f t="shared" si="0"/>
        <v>206906</v>
      </c>
    </row>
    <row r="14" spans="1:7">
      <c r="A14" s="461" t="s">
        <v>18</v>
      </c>
      <c r="B14" s="473">
        <v>453</v>
      </c>
      <c r="C14" s="473">
        <v>32566</v>
      </c>
      <c r="D14" s="473">
        <v>28954</v>
      </c>
      <c r="E14" s="473">
        <v>2723</v>
      </c>
      <c r="F14" s="473">
        <v>17815</v>
      </c>
      <c r="G14" s="473">
        <f t="shared" si="0"/>
        <v>82511</v>
      </c>
    </row>
    <row r="15" spans="1:7">
      <c r="A15" s="461" t="s">
        <v>17</v>
      </c>
      <c r="B15" s="473">
        <v>314</v>
      </c>
      <c r="C15" s="473">
        <v>23931</v>
      </c>
      <c r="D15" s="473">
        <v>26472</v>
      </c>
      <c r="E15" s="473">
        <v>3721</v>
      </c>
      <c r="F15" s="473">
        <v>2737</v>
      </c>
      <c r="G15" s="473">
        <f t="shared" si="0"/>
        <v>57175</v>
      </c>
    </row>
    <row r="16" spans="1:7">
      <c r="A16" s="461" t="s">
        <v>16</v>
      </c>
      <c r="B16" s="473">
        <v>146</v>
      </c>
      <c r="C16" s="473">
        <v>14054</v>
      </c>
      <c r="D16" s="473">
        <v>31398</v>
      </c>
      <c r="E16" s="473">
        <v>1342</v>
      </c>
      <c r="F16" s="473">
        <v>594</v>
      </c>
      <c r="G16" s="473">
        <f t="shared" si="0"/>
        <v>47534</v>
      </c>
    </row>
    <row r="17" spans="1:7">
      <c r="A17" s="459" t="s">
        <v>15</v>
      </c>
      <c r="B17" s="469">
        <f>B14+B15+B16</f>
        <v>913</v>
      </c>
      <c r="C17" s="469">
        <f>C14+C15+C16</f>
        <v>70551</v>
      </c>
      <c r="D17" s="469">
        <f>D14+D15+D16</f>
        <v>86824</v>
      </c>
      <c r="E17" s="469">
        <f>E14+E15+E16</f>
        <v>7786</v>
      </c>
      <c r="F17" s="469">
        <f>F14+F15+F16</f>
        <v>21146</v>
      </c>
      <c r="G17" s="471">
        <f t="shared" si="0"/>
        <v>187220</v>
      </c>
    </row>
    <row r="18" spans="1:7">
      <c r="A18" s="457" t="s">
        <v>14</v>
      </c>
      <c r="B18" s="469">
        <f>B9+B13+B17</f>
        <v>2782</v>
      </c>
      <c r="C18" s="469">
        <f>C9+C13+C17</f>
        <v>242917</v>
      </c>
      <c r="D18" s="469">
        <f>D9+D13+D17</f>
        <v>276088</v>
      </c>
      <c r="E18" s="469">
        <f>E9+E13+E17</f>
        <v>34205</v>
      </c>
      <c r="F18" s="469">
        <f>F9+F13+F17</f>
        <v>82491</v>
      </c>
      <c r="G18" s="471">
        <f t="shared" si="0"/>
        <v>638483</v>
      </c>
    </row>
    <row r="19" spans="1:7">
      <c r="A19" s="461" t="s">
        <v>13</v>
      </c>
      <c r="B19" s="474">
        <v>619</v>
      </c>
      <c r="C19" s="474">
        <v>42472</v>
      </c>
      <c r="D19" s="474">
        <v>51266</v>
      </c>
      <c r="E19" s="474">
        <v>6411</v>
      </c>
      <c r="F19" s="474">
        <v>21453</v>
      </c>
      <c r="G19" s="473">
        <f t="shared" si="0"/>
        <v>122221</v>
      </c>
    </row>
    <row r="20" spans="1:7">
      <c r="A20" s="461" t="s">
        <v>12</v>
      </c>
      <c r="B20" s="474">
        <v>260</v>
      </c>
      <c r="C20" s="474">
        <v>25574</v>
      </c>
      <c r="D20" s="474">
        <v>28980</v>
      </c>
      <c r="E20" s="474">
        <v>2854</v>
      </c>
      <c r="F20" s="474">
        <v>5486</v>
      </c>
      <c r="G20" s="473">
        <f t="shared" si="0"/>
        <v>63154</v>
      </c>
    </row>
    <row r="21" spans="1:7">
      <c r="A21" s="461" t="s">
        <v>11</v>
      </c>
      <c r="B21" s="474">
        <v>71</v>
      </c>
      <c r="C21" s="474">
        <v>11451</v>
      </c>
      <c r="D21" s="474">
        <v>13962</v>
      </c>
      <c r="E21" s="474">
        <v>4751</v>
      </c>
      <c r="F21" s="474">
        <v>4818</v>
      </c>
      <c r="G21" s="473">
        <f t="shared" si="0"/>
        <v>35053</v>
      </c>
    </row>
    <row r="22" spans="1:7">
      <c r="A22" s="459" t="s">
        <v>10</v>
      </c>
      <c r="B22" s="469">
        <f>B19+B20+B21</f>
        <v>950</v>
      </c>
      <c r="C22" s="469">
        <f>C19+C20+C21</f>
        <v>79497</v>
      </c>
      <c r="D22" s="469">
        <f>D19+D20+D21</f>
        <v>94208</v>
      </c>
      <c r="E22" s="469">
        <f>E19+E20+E21</f>
        <v>14016</v>
      </c>
      <c r="F22" s="469">
        <f>F19+F20+F21</f>
        <v>31757</v>
      </c>
      <c r="G22" s="471">
        <f t="shared" si="0"/>
        <v>220428</v>
      </c>
    </row>
    <row r="23" spans="1:7">
      <c r="A23" s="461" t="s">
        <v>158</v>
      </c>
      <c r="B23" s="474">
        <v>359</v>
      </c>
      <c r="C23" s="474">
        <v>32024</v>
      </c>
      <c r="D23" s="474">
        <v>45042</v>
      </c>
      <c r="E23" s="474">
        <v>7439</v>
      </c>
      <c r="F23" s="474">
        <v>20401</v>
      </c>
      <c r="G23" s="473">
        <f t="shared" si="0"/>
        <v>105265</v>
      </c>
    </row>
    <row r="24" spans="1:7">
      <c r="A24" s="461" t="s">
        <v>8</v>
      </c>
      <c r="B24" s="474">
        <v>315</v>
      </c>
      <c r="C24" s="474">
        <v>31557</v>
      </c>
      <c r="D24" s="474">
        <v>27022</v>
      </c>
      <c r="E24" s="474">
        <v>1939</v>
      </c>
      <c r="F24" s="474">
        <v>5497</v>
      </c>
      <c r="G24" s="473">
        <f t="shared" si="0"/>
        <v>66330</v>
      </c>
    </row>
    <row r="25" spans="1:7">
      <c r="A25" s="461" t="s">
        <v>7</v>
      </c>
      <c r="B25" s="474">
        <v>242</v>
      </c>
      <c r="C25" s="474">
        <v>31745</v>
      </c>
      <c r="D25" s="474">
        <v>32458</v>
      </c>
      <c r="E25" s="474">
        <v>12613</v>
      </c>
      <c r="F25" s="474">
        <v>8708</v>
      </c>
      <c r="G25" s="473">
        <f t="shared" si="0"/>
        <v>85766</v>
      </c>
    </row>
    <row r="26" spans="1:7">
      <c r="A26" s="459" t="s">
        <v>6</v>
      </c>
      <c r="B26" s="469">
        <f>B23+B24+B25</f>
        <v>916</v>
      </c>
      <c r="C26" s="469">
        <f>C23+C24+C25</f>
        <v>95326</v>
      </c>
      <c r="D26" s="469">
        <f>D23+D24+D25</f>
        <v>104522</v>
      </c>
      <c r="E26" s="469">
        <f>E23+E24+E25</f>
        <v>21991</v>
      </c>
      <c r="F26" s="469">
        <f>F23+F24+F25</f>
        <v>34606</v>
      </c>
      <c r="G26" s="471">
        <f t="shared" si="0"/>
        <v>257361</v>
      </c>
    </row>
    <row r="27" spans="1:7">
      <c r="A27" s="461" t="s">
        <v>5</v>
      </c>
      <c r="B27" s="474">
        <v>387</v>
      </c>
      <c r="C27" s="474">
        <v>41141</v>
      </c>
      <c r="D27" s="474">
        <v>41305</v>
      </c>
      <c r="E27" s="474">
        <v>7544</v>
      </c>
      <c r="F27" s="474">
        <v>9436</v>
      </c>
      <c r="G27" s="473">
        <f t="shared" si="0"/>
        <v>99813</v>
      </c>
    </row>
    <row r="28" spans="1:7">
      <c r="A28" s="461" t="s">
        <v>4</v>
      </c>
      <c r="B28" s="474">
        <v>149</v>
      </c>
      <c r="C28" s="474">
        <v>8225</v>
      </c>
      <c r="D28" s="474">
        <v>38264</v>
      </c>
      <c r="E28" s="474">
        <v>2925</v>
      </c>
      <c r="F28" s="474">
        <v>6425</v>
      </c>
      <c r="G28" s="473">
        <f t="shared" si="0"/>
        <v>55988</v>
      </c>
    </row>
    <row r="29" spans="1:7">
      <c r="A29" s="461" t="s">
        <v>3</v>
      </c>
      <c r="B29" s="474">
        <v>706</v>
      </c>
      <c r="C29" s="474">
        <v>20781</v>
      </c>
      <c r="D29" s="474">
        <v>49528</v>
      </c>
      <c r="E29" s="474">
        <v>5864</v>
      </c>
      <c r="F29" s="474">
        <v>11621</v>
      </c>
      <c r="G29" s="473">
        <f t="shared" si="0"/>
        <v>88500</v>
      </c>
    </row>
    <row r="30" spans="1:7">
      <c r="A30" s="459" t="s">
        <v>2</v>
      </c>
      <c r="B30" s="469">
        <f>B27+B28+B29</f>
        <v>1242</v>
      </c>
      <c r="C30" s="469">
        <f>C27+C28+C29</f>
        <v>70147</v>
      </c>
      <c r="D30" s="469">
        <f>D27+D28+D29</f>
        <v>129097</v>
      </c>
      <c r="E30" s="469">
        <f>E27+E28+E29</f>
        <v>16333</v>
      </c>
      <c r="F30" s="469">
        <f>F27+F28+F29</f>
        <v>27482</v>
      </c>
      <c r="G30" s="471">
        <f t="shared" si="0"/>
        <v>244301</v>
      </c>
    </row>
    <row r="31" spans="1:7">
      <c r="A31" s="457" t="s">
        <v>1</v>
      </c>
      <c r="B31" s="469">
        <f>B22+B26+B30</f>
        <v>3108</v>
      </c>
      <c r="C31" s="469">
        <f>C22+C26+C30</f>
        <v>244970</v>
      </c>
      <c r="D31" s="469">
        <f>D22+D26+D30</f>
        <v>327827</v>
      </c>
      <c r="E31" s="469">
        <f>E22+E26+E30</f>
        <v>52340</v>
      </c>
      <c r="F31" s="469">
        <f>F22+F26+F30</f>
        <v>93845</v>
      </c>
      <c r="G31" s="471">
        <f t="shared" si="0"/>
        <v>722090</v>
      </c>
    </row>
    <row r="32" spans="1:7" ht="22.5">
      <c r="A32" s="472" t="s">
        <v>283</v>
      </c>
      <c r="B32" s="469">
        <f>B5+B9+B13+B17+B22+B26+B30</f>
        <v>13527</v>
      </c>
      <c r="C32" s="469">
        <f>C5+C9+C13+C17+C22+C26+C30</f>
        <v>801165</v>
      </c>
      <c r="D32" s="469">
        <f>D5+D9+D13+D17+D22+D26+D30</f>
        <v>970499</v>
      </c>
      <c r="E32" s="469">
        <f>E5+E9+E13+E17+E22+E26+E30</f>
        <v>100106</v>
      </c>
      <c r="F32" s="469">
        <f>F5+F9+F13+F17+F22+F26+F30</f>
        <v>292386</v>
      </c>
      <c r="G32" s="471">
        <f t="shared" si="0"/>
        <v>2177683</v>
      </c>
    </row>
    <row r="33" spans="1:7">
      <c r="A33" s="470" t="s">
        <v>282</v>
      </c>
      <c r="B33" s="469"/>
      <c r="C33" s="469"/>
      <c r="D33" s="469"/>
      <c r="E33" s="469"/>
      <c r="F33" s="469"/>
      <c r="G33" s="471">
        <v>2154842</v>
      </c>
    </row>
    <row r="34" spans="1:7">
      <c r="A34" s="470" t="s">
        <v>281</v>
      </c>
      <c r="B34" s="469"/>
      <c r="C34" s="469"/>
      <c r="D34" s="469"/>
      <c r="E34" s="469"/>
      <c r="F34" s="469"/>
      <c r="G34" s="469">
        <f>G32+G33</f>
        <v>4332525</v>
      </c>
    </row>
  </sheetData>
  <pageMargins left="0.74803149606299213" right="0.74803149606299213" top="0.62992125984251968" bottom="0.59055118110236227" header="0.51181102362204722" footer="0.51181102362204722"/>
  <pageSetup paperSize="9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9EFB7-0F3B-4524-B257-22ACEC9FD469}">
  <dimension ref="A1:E32"/>
  <sheetViews>
    <sheetView workbookViewId="0"/>
  </sheetViews>
  <sheetFormatPr defaultRowHeight="15"/>
  <cols>
    <col min="1" max="1" width="22.7109375" style="477" customWidth="1"/>
    <col min="2" max="5" width="15.7109375" style="477" customWidth="1"/>
    <col min="6" max="16384" width="9.140625" style="477"/>
  </cols>
  <sheetData>
    <row r="1" spans="1:5" ht="13.5" customHeight="1" thickBot="1">
      <c r="A1" s="489" t="s">
        <v>295</v>
      </c>
      <c r="B1" s="489"/>
      <c r="C1" s="489"/>
      <c r="D1" s="489"/>
      <c r="E1" s="489"/>
    </row>
    <row r="2" spans="1:5" ht="37.5" customHeight="1">
      <c r="A2" s="488" t="s">
        <v>37</v>
      </c>
      <c r="B2" s="169" t="s">
        <v>294</v>
      </c>
      <c r="C2" s="169" t="s">
        <v>293</v>
      </c>
      <c r="D2" s="169" t="s">
        <v>292</v>
      </c>
      <c r="E2" s="169" t="s">
        <v>291</v>
      </c>
    </row>
    <row r="3" spans="1:5" ht="10.5" customHeight="1">
      <c r="A3" s="18" t="s">
        <v>30</v>
      </c>
      <c r="B3" s="486">
        <v>0.19044354301167418</v>
      </c>
      <c r="C3" s="486">
        <v>100</v>
      </c>
      <c r="D3" s="485">
        <v>1740041</v>
      </c>
      <c r="E3" s="487" t="s">
        <v>29</v>
      </c>
    </row>
    <row r="4" spans="1:5" ht="10.5" customHeight="1">
      <c r="A4" s="14" t="s">
        <v>28</v>
      </c>
      <c r="B4" s="486">
        <v>2.9259667816712431</v>
      </c>
      <c r="C4" s="486">
        <v>65.641806580951098</v>
      </c>
      <c r="D4" s="485">
        <v>17026.5</v>
      </c>
      <c r="E4" s="146">
        <v>3077.5251798561153</v>
      </c>
    </row>
    <row r="5" spans="1:5" s="478" customFormat="1" ht="10.5" customHeight="1">
      <c r="A5" s="483" t="s">
        <v>27</v>
      </c>
      <c r="B5" s="481">
        <v>2.7182792713854838</v>
      </c>
      <c r="C5" s="481">
        <v>85.669573001006</v>
      </c>
      <c r="D5" s="480">
        <v>52190.061224489793</v>
      </c>
      <c r="E5" s="480">
        <v>3077.5251798561153</v>
      </c>
    </row>
    <row r="6" spans="1:5" ht="10.5" customHeight="1">
      <c r="A6" s="14" t="s">
        <v>26</v>
      </c>
      <c r="B6" s="486">
        <v>2.4779451410478495</v>
      </c>
      <c r="C6" s="486">
        <v>58.59119650548309</v>
      </c>
      <c r="D6" s="485">
        <v>16623.533333333333</v>
      </c>
      <c r="E6" s="146">
        <v>1894.9247311827958</v>
      </c>
    </row>
    <row r="7" spans="1:5" ht="10.5" customHeight="1">
      <c r="A7" s="14" t="s">
        <v>25</v>
      </c>
      <c r="B7" s="486">
        <v>3.35637158566476</v>
      </c>
      <c r="C7" s="486">
        <v>65.809155383623462</v>
      </c>
      <c r="D7" s="485">
        <v>18558.18181818182</v>
      </c>
      <c r="E7" s="146">
        <v>1631.6923076923076</v>
      </c>
    </row>
    <row r="8" spans="1:5" ht="10.5" customHeight="1">
      <c r="A8" s="14" t="s">
        <v>24</v>
      </c>
      <c r="B8" s="486">
        <v>4.8298856407722486</v>
      </c>
      <c r="C8" s="486">
        <v>62.111319504181182</v>
      </c>
      <c r="D8" s="485">
        <v>14681.666666666666</v>
      </c>
      <c r="E8" s="146">
        <v>665.04950495049502</v>
      </c>
    </row>
    <row r="9" spans="1:5" s="478" customFormat="1" ht="10.5" customHeight="1">
      <c r="A9" s="484" t="s">
        <v>23</v>
      </c>
      <c r="B9" s="481">
        <v>3.6075230800510267</v>
      </c>
      <c r="C9" s="481">
        <v>61.789376950069062</v>
      </c>
      <c r="D9" s="480">
        <v>16432.146341463416</v>
      </c>
      <c r="E9" s="479">
        <v>1157.3</v>
      </c>
    </row>
    <row r="10" spans="1:5" ht="10.5" customHeight="1">
      <c r="A10" s="14" t="s">
        <v>22</v>
      </c>
      <c r="B10" s="486">
        <v>4.3488489808721935</v>
      </c>
      <c r="C10" s="486">
        <v>59.825331376832281</v>
      </c>
      <c r="D10" s="485">
        <v>24573.363636363636</v>
      </c>
      <c r="E10" s="146">
        <v>1055.3488372093022</v>
      </c>
    </row>
    <row r="11" spans="1:5" ht="10.5" customHeight="1">
      <c r="A11" s="14" t="s">
        <v>21</v>
      </c>
      <c r="B11" s="486">
        <v>6.4746260603698937</v>
      </c>
      <c r="C11" s="486">
        <v>60.599006464996222</v>
      </c>
      <c r="D11" s="485">
        <v>12950.916666666666</v>
      </c>
      <c r="E11" s="146">
        <v>495.32843137254901</v>
      </c>
    </row>
    <row r="12" spans="1:5" ht="10.5" customHeight="1">
      <c r="A12" s="14" t="s">
        <v>20</v>
      </c>
      <c r="B12" s="486">
        <v>6.8183980464496754</v>
      </c>
      <c r="C12" s="486">
        <v>56.651142891209659</v>
      </c>
      <c r="D12" s="485">
        <v>16154.3</v>
      </c>
      <c r="E12" s="146">
        <v>498.43145161290323</v>
      </c>
    </row>
    <row r="13" spans="1:5" s="478" customFormat="1" ht="10.5" customHeight="1">
      <c r="A13" s="484" t="s">
        <v>19</v>
      </c>
      <c r="B13" s="481">
        <v>5.7997932554672103</v>
      </c>
      <c r="C13" s="481">
        <v>59.113946603666655</v>
      </c>
      <c r="D13" s="480">
        <v>17795.78787878788</v>
      </c>
      <c r="E13" s="479">
        <v>650.9262820512821</v>
      </c>
    </row>
    <row r="14" spans="1:5" ht="10.5" customHeight="1">
      <c r="A14" s="14" t="s">
        <v>18</v>
      </c>
      <c r="B14" s="486">
        <v>6.7952112949505485</v>
      </c>
      <c r="C14" s="486">
        <v>66.021953834721415</v>
      </c>
      <c r="D14" s="485">
        <v>18340.285714285714</v>
      </c>
      <c r="E14" s="146">
        <v>460.42857142857144</v>
      </c>
    </row>
    <row r="15" spans="1:5" ht="10.5" customHeight="1">
      <c r="A15" s="14" t="s">
        <v>17</v>
      </c>
      <c r="B15" s="486">
        <v>4.059073603430166</v>
      </c>
      <c r="C15" s="486">
        <v>52.410637961057461</v>
      </c>
      <c r="D15" s="485">
        <v>10346.1875</v>
      </c>
      <c r="E15" s="146">
        <v>656.37991266375548</v>
      </c>
    </row>
    <row r="16" spans="1:5" ht="10.5" customHeight="1">
      <c r="A16" s="14" t="s">
        <v>16</v>
      </c>
      <c r="B16" s="486">
        <v>2.9434161990505459</v>
      </c>
      <c r="C16" s="486">
        <v>56.405052462508074</v>
      </c>
      <c r="D16" s="485">
        <v>11748.454545454546</v>
      </c>
      <c r="E16" s="146">
        <v>1019.2142857142857</v>
      </c>
    </row>
    <row r="17" spans="1:5" s="478" customFormat="1" ht="10.5" customHeight="1">
      <c r="A17" s="484" t="s">
        <v>15</v>
      </c>
      <c r="B17" s="481">
        <v>4.6228887337731308</v>
      </c>
      <c r="C17" s="481">
        <v>59.058994103052555</v>
      </c>
      <c r="D17" s="480">
        <v>13452.09756097561</v>
      </c>
      <c r="E17" s="479">
        <v>622.69869706840393</v>
      </c>
    </row>
    <row r="18" spans="1:5" s="478" customFormat="1" ht="10.5" customHeight="1">
      <c r="A18" s="483" t="s">
        <v>14</v>
      </c>
      <c r="B18" s="481">
        <v>4.6787580560402136</v>
      </c>
      <c r="C18" s="481">
        <v>60.063632127961483</v>
      </c>
      <c r="D18" s="480">
        <v>15761</v>
      </c>
      <c r="E18" s="479">
        <v>754.15707133917397</v>
      </c>
    </row>
    <row r="19" spans="1:5" ht="10.5" customHeight="1">
      <c r="A19" s="14" t="s">
        <v>13</v>
      </c>
      <c r="B19" s="486">
        <v>4.9397297774637936</v>
      </c>
      <c r="C19" s="486">
        <v>58.638193851629381</v>
      </c>
      <c r="D19" s="485">
        <v>14204.285714285714</v>
      </c>
      <c r="E19" s="146">
        <v>850.12424242424242</v>
      </c>
    </row>
    <row r="20" spans="1:5" ht="10.5" customHeight="1">
      <c r="A20" s="14" t="s">
        <v>12</v>
      </c>
      <c r="B20" s="486">
        <v>3.3267439974265844</v>
      </c>
      <c r="C20" s="486">
        <v>46.194356381166976</v>
      </c>
      <c r="D20" s="485">
        <v>15672</v>
      </c>
      <c r="E20" s="146">
        <v>1466.8571428571429</v>
      </c>
    </row>
    <row r="21" spans="1:5" ht="10.5" customHeight="1">
      <c r="A21" s="14" t="s">
        <v>11</v>
      </c>
      <c r="B21" s="486">
        <v>5.1463973254448101</v>
      </c>
      <c r="C21" s="486">
        <v>41.898528650349611</v>
      </c>
      <c r="D21" s="485">
        <v>13891.666666666666</v>
      </c>
      <c r="E21" s="146">
        <v>924.66399999999999</v>
      </c>
    </row>
    <row r="22" spans="1:5" s="478" customFormat="1" ht="10.5" customHeight="1">
      <c r="A22" s="484" t="s">
        <v>10</v>
      </c>
      <c r="B22" s="481">
        <v>4.5420632284985425</v>
      </c>
      <c r="C22" s="481">
        <v>52.60906700041437</v>
      </c>
      <c r="D22" s="480">
        <v>14467.860465116279</v>
      </c>
      <c r="E22" s="479">
        <v>988.38095238095241</v>
      </c>
    </row>
    <row r="23" spans="1:5" ht="10.5" customHeight="1">
      <c r="A23" s="14" t="s">
        <v>9</v>
      </c>
      <c r="B23" s="486">
        <v>1.320342451747119</v>
      </c>
      <c r="C23" s="486">
        <v>80.422721857418736</v>
      </c>
      <c r="D23" s="485">
        <v>20604.952380952382</v>
      </c>
      <c r="E23" s="146">
        <v>1726.7704918032787</v>
      </c>
    </row>
    <row r="24" spans="1:5" ht="10.5" customHeight="1">
      <c r="A24" s="14" t="s">
        <v>8</v>
      </c>
      <c r="B24" s="486">
        <v>1.3974487602121255</v>
      </c>
      <c r="C24" s="486">
        <v>70.907111983462443</v>
      </c>
      <c r="D24" s="485">
        <v>13583.25</v>
      </c>
      <c r="E24" s="146">
        <v>1921.7758620689656</v>
      </c>
    </row>
    <row r="25" spans="1:5" ht="10.5" customHeight="1">
      <c r="A25" s="14" t="s">
        <v>7</v>
      </c>
      <c r="B25" s="486">
        <v>3.8579141993143358</v>
      </c>
      <c r="C25" s="486">
        <v>54.317041482520366</v>
      </c>
      <c r="D25" s="485">
        <v>11102.222222222223</v>
      </c>
      <c r="E25" s="146">
        <v>1248.0742574257426</v>
      </c>
    </row>
    <row r="26" spans="1:5" s="478" customFormat="1" ht="10.5" customHeight="1">
      <c r="A26" s="484" t="s">
        <v>6</v>
      </c>
      <c r="B26" s="481">
        <v>2.1942739040476176</v>
      </c>
      <c r="C26" s="481">
        <v>68.167308877719208</v>
      </c>
      <c r="D26" s="480">
        <v>14766.60294117647</v>
      </c>
      <c r="E26" s="479">
        <v>1460.7694704049845</v>
      </c>
    </row>
    <row r="27" spans="1:5" ht="10.5" customHeight="1">
      <c r="A27" s="14" t="s">
        <v>5</v>
      </c>
      <c r="B27" s="486">
        <v>1.4091461876674842</v>
      </c>
      <c r="C27" s="486">
        <v>68.272986261085336</v>
      </c>
      <c r="D27" s="485">
        <v>16209</v>
      </c>
      <c r="E27" s="146">
        <v>1708.3917525773195</v>
      </c>
    </row>
    <row r="28" spans="1:5" ht="10.5" customHeight="1">
      <c r="A28" s="14" t="s">
        <v>4</v>
      </c>
      <c r="B28" s="486">
        <v>1.3322154565413553</v>
      </c>
      <c r="C28" s="486">
        <v>75.604349527589861</v>
      </c>
      <c r="D28" s="485">
        <v>12879.380952380952</v>
      </c>
      <c r="E28" s="146">
        <v>1616.1666666666667</v>
      </c>
    </row>
    <row r="29" spans="1:5" ht="10.5" customHeight="1">
      <c r="A29" s="14" t="s">
        <v>3</v>
      </c>
      <c r="B29" s="486">
        <v>1.4075552875987341</v>
      </c>
      <c r="C29" s="486">
        <v>75.390470376711519</v>
      </c>
      <c r="D29" s="485">
        <v>31616.2</v>
      </c>
      <c r="E29" s="146">
        <v>2064.08</v>
      </c>
    </row>
    <row r="30" spans="1:5" s="478" customFormat="1" ht="10.5" customHeight="1">
      <c r="A30" s="484" t="s">
        <v>2</v>
      </c>
      <c r="B30" s="481">
        <v>1.3851578698235179</v>
      </c>
      <c r="C30" s="481">
        <v>72.588420354343256</v>
      </c>
      <c r="D30" s="480">
        <v>17796.735849056604</v>
      </c>
      <c r="E30" s="479">
        <v>1772.0945273631842</v>
      </c>
    </row>
    <row r="31" spans="1:5" s="478" customFormat="1" ht="10.5" customHeight="1">
      <c r="A31" s="483" t="s">
        <v>1</v>
      </c>
      <c r="B31" s="481">
        <v>2.5315565698842959</v>
      </c>
      <c r="C31" s="481">
        <v>64.967999870543096</v>
      </c>
      <c r="D31" s="480">
        <v>15667.524390243903</v>
      </c>
      <c r="E31" s="479">
        <v>1272.2773186409549</v>
      </c>
    </row>
    <row r="32" spans="1:5" s="478" customFormat="1" ht="10.5" customHeight="1">
      <c r="A32" s="482" t="s">
        <v>290</v>
      </c>
      <c r="B32" s="481">
        <v>3.3905352681242595</v>
      </c>
      <c r="C32" s="481">
        <v>69.687582442225036</v>
      </c>
      <c r="D32" s="480">
        <v>21156.408536585364</v>
      </c>
      <c r="E32" s="479">
        <v>1068.092356687898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C95F58-78DB-4798-9329-1A9583AF23BF}">
  <dimension ref="A1:D332"/>
  <sheetViews>
    <sheetView workbookViewId="0">
      <selection sqref="A1:D1"/>
    </sheetView>
  </sheetViews>
  <sheetFormatPr defaultRowHeight="11.25"/>
  <cols>
    <col min="1" max="1" width="16.7109375" style="490" customWidth="1"/>
    <col min="2" max="4" width="10.5703125" style="490" customWidth="1"/>
    <col min="5" max="16384" width="9.140625" style="490"/>
  </cols>
  <sheetData>
    <row r="1" spans="1:4" ht="12.75" customHeight="1" thickBot="1">
      <c r="A1" s="1006" t="s">
        <v>620</v>
      </c>
      <c r="B1" s="1006"/>
      <c r="C1" s="1006"/>
      <c r="D1" s="1006"/>
    </row>
    <row r="2" spans="1:4" ht="12" customHeight="1">
      <c r="A2" s="488" t="s">
        <v>619</v>
      </c>
      <c r="B2" s="495">
        <v>1990</v>
      </c>
      <c r="C2" s="495">
        <v>2001</v>
      </c>
      <c r="D2" s="494">
        <v>2012</v>
      </c>
    </row>
    <row r="3" spans="1:4" ht="14.45" customHeight="1">
      <c r="A3" s="1007" t="s">
        <v>618</v>
      </c>
      <c r="B3" s="1007"/>
      <c r="C3" s="1007"/>
      <c r="D3" s="1007"/>
    </row>
    <row r="4" spans="1:4">
      <c r="A4" s="18" t="s">
        <v>44</v>
      </c>
      <c r="B4" s="79">
        <v>2016681</v>
      </c>
      <c r="C4" s="79">
        <v>1759209</v>
      </c>
      <c r="D4" s="79">
        <v>1740041</v>
      </c>
    </row>
    <row r="5" spans="1:4">
      <c r="A5" s="485" t="s">
        <v>617</v>
      </c>
      <c r="B5" s="485">
        <v>67157</v>
      </c>
      <c r="C5" s="485">
        <v>67682</v>
      </c>
      <c r="D5" s="485">
        <v>63752</v>
      </c>
    </row>
    <row r="6" spans="1:4">
      <c r="A6" s="485" t="s">
        <v>616</v>
      </c>
      <c r="B6" s="485">
        <v>212235</v>
      </c>
      <c r="C6" s="485">
        <v>207625</v>
      </c>
      <c r="D6" s="485">
        <v>207594</v>
      </c>
    </row>
    <row r="7" spans="1:4">
      <c r="A7" s="485" t="s">
        <v>615</v>
      </c>
      <c r="B7" s="485">
        <v>59028</v>
      </c>
      <c r="C7" s="485">
        <v>54060</v>
      </c>
      <c r="D7" s="485">
        <v>48010</v>
      </c>
    </row>
    <row r="8" spans="1:4">
      <c r="A8" s="485" t="s">
        <v>614</v>
      </c>
      <c r="B8" s="485">
        <v>61576</v>
      </c>
      <c r="C8" s="485">
        <v>57902</v>
      </c>
      <c r="D8" s="485">
        <v>56166</v>
      </c>
    </row>
    <row r="9" spans="1:4">
      <c r="A9" s="485" t="s">
        <v>613</v>
      </c>
      <c r="B9" s="485">
        <v>43327</v>
      </c>
      <c r="C9" s="485">
        <v>56058</v>
      </c>
      <c r="D9" s="485">
        <v>65277</v>
      </c>
    </row>
    <row r="10" spans="1:4">
      <c r="A10" s="485" t="s">
        <v>612</v>
      </c>
      <c r="B10" s="485">
        <v>129331</v>
      </c>
      <c r="C10" s="485">
        <v>129934</v>
      </c>
      <c r="D10" s="485">
        <v>131564</v>
      </c>
    </row>
    <row r="11" spans="1:4">
      <c r="A11" s="485" t="s">
        <v>611</v>
      </c>
      <c r="B11" s="485">
        <v>51180</v>
      </c>
      <c r="C11" s="485">
        <v>48928</v>
      </c>
      <c r="D11" s="485">
        <v>46522</v>
      </c>
    </row>
    <row r="12" spans="1:4">
      <c r="A12" s="485" t="s">
        <v>610</v>
      </c>
      <c r="B12" s="485">
        <v>71788</v>
      </c>
      <c r="C12" s="485">
        <v>68236</v>
      </c>
      <c r="D12" s="485">
        <v>67686</v>
      </c>
    </row>
    <row r="13" spans="1:4">
      <c r="A13" s="485" t="s">
        <v>609</v>
      </c>
      <c r="B13" s="485">
        <v>102516</v>
      </c>
      <c r="C13" s="485">
        <v>107615</v>
      </c>
      <c r="D13" s="485">
        <v>114226</v>
      </c>
    </row>
    <row r="14" spans="1:4">
      <c r="A14" s="485" t="s">
        <v>608</v>
      </c>
      <c r="B14" s="485">
        <v>196442</v>
      </c>
      <c r="C14" s="485">
        <v>185567</v>
      </c>
      <c r="D14" s="485">
        <v>166823</v>
      </c>
    </row>
    <row r="15" spans="1:4">
      <c r="A15" s="485" t="s">
        <v>607</v>
      </c>
      <c r="B15" s="485">
        <v>54052</v>
      </c>
      <c r="C15" s="485">
        <v>52780</v>
      </c>
      <c r="D15" s="485">
        <v>49302</v>
      </c>
    </row>
    <row r="16" spans="1:4">
      <c r="A16" s="485" t="s">
        <v>606</v>
      </c>
      <c r="B16" s="485">
        <v>114152</v>
      </c>
      <c r="C16" s="485">
        <v>117476</v>
      </c>
      <c r="D16" s="485">
        <v>117658</v>
      </c>
    </row>
    <row r="17" spans="1:4">
      <c r="A17" s="485" t="s">
        <v>605</v>
      </c>
      <c r="B17" s="485">
        <v>170039</v>
      </c>
      <c r="C17" s="485">
        <v>161286</v>
      </c>
      <c r="D17" s="485">
        <v>156801</v>
      </c>
    </row>
    <row r="18" spans="1:4">
      <c r="A18" s="485" t="s">
        <v>604</v>
      </c>
      <c r="B18" s="490">
        <v>45351</v>
      </c>
      <c r="C18" s="485">
        <v>43239</v>
      </c>
      <c r="D18" s="485">
        <v>36467</v>
      </c>
    </row>
    <row r="19" spans="1:4">
      <c r="A19" s="485" t="s">
        <v>603</v>
      </c>
      <c r="B19" s="485">
        <v>55083</v>
      </c>
      <c r="C19" s="485">
        <v>55103</v>
      </c>
      <c r="D19" s="485">
        <v>61390</v>
      </c>
    </row>
    <row r="20" spans="1:4">
      <c r="A20" s="485" t="s">
        <v>602</v>
      </c>
      <c r="B20" s="485">
        <v>169930</v>
      </c>
      <c r="C20" s="485">
        <v>165669</v>
      </c>
      <c r="D20" s="485">
        <v>170052</v>
      </c>
    </row>
    <row r="21" spans="1:4">
      <c r="A21" s="485" t="s">
        <v>601</v>
      </c>
      <c r="B21" s="485">
        <v>108958</v>
      </c>
      <c r="C21" s="485">
        <v>104830</v>
      </c>
      <c r="D21" s="485">
        <v>101722</v>
      </c>
    </row>
    <row r="22" spans="1:4">
      <c r="A22" s="485" t="s">
        <v>600</v>
      </c>
      <c r="B22" s="485">
        <v>36857</v>
      </c>
      <c r="C22" s="485">
        <v>36000</v>
      </c>
      <c r="D22" s="485">
        <v>33311</v>
      </c>
    </row>
    <row r="23" spans="1:4">
      <c r="A23" s="485" t="s">
        <v>599</v>
      </c>
      <c r="B23" s="485">
        <v>78328</v>
      </c>
      <c r="C23" s="485">
        <v>77654</v>
      </c>
      <c r="D23" s="485">
        <v>74341</v>
      </c>
    </row>
    <row r="24" spans="1:4">
      <c r="A24" s="485" t="s">
        <v>598</v>
      </c>
      <c r="B24" s="485">
        <v>85617</v>
      </c>
      <c r="C24" s="485">
        <v>82421</v>
      </c>
      <c r="D24" s="485">
        <v>79348</v>
      </c>
    </row>
    <row r="25" spans="1:4">
      <c r="A25" s="485" t="s">
        <v>597</v>
      </c>
      <c r="B25" s="485">
        <v>74277</v>
      </c>
      <c r="C25" s="485">
        <v>73042</v>
      </c>
      <c r="D25" s="485">
        <v>70003</v>
      </c>
    </row>
    <row r="26" spans="1:4">
      <c r="A26" s="485" t="s">
        <v>24</v>
      </c>
      <c r="B26" s="485">
        <v>63867</v>
      </c>
      <c r="C26" s="485">
        <v>62090</v>
      </c>
      <c r="D26" s="485">
        <v>64024</v>
      </c>
    </row>
    <row r="27" spans="1:4">
      <c r="A27" s="493" t="s">
        <v>596</v>
      </c>
      <c r="B27" s="493">
        <v>62212</v>
      </c>
      <c r="C27" s="493">
        <v>62333</v>
      </c>
      <c r="D27" s="493">
        <v>61849</v>
      </c>
    </row>
    <row r="28" spans="1:4" ht="15" customHeight="1">
      <c r="A28" s="1008" t="s">
        <v>35</v>
      </c>
      <c r="B28" s="1008"/>
      <c r="C28" s="1008"/>
      <c r="D28" s="1008"/>
    </row>
    <row r="29" spans="1:4">
      <c r="A29" s="490" t="s">
        <v>595</v>
      </c>
      <c r="B29" s="485">
        <v>4965</v>
      </c>
      <c r="C29" s="492">
        <v>4768</v>
      </c>
      <c r="D29" s="492">
        <v>3922</v>
      </c>
    </row>
    <row r="30" spans="1:4">
      <c r="A30" s="490" t="s">
        <v>594</v>
      </c>
      <c r="B30" s="485">
        <v>3565</v>
      </c>
      <c r="C30" s="492">
        <v>3432</v>
      </c>
      <c r="D30" s="492">
        <v>3088</v>
      </c>
    </row>
    <row r="31" spans="1:4">
      <c r="A31" s="490" t="s">
        <v>593</v>
      </c>
      <c r="B31" s="485">
        <v>14858</v>
      </c>
      <c r="C31" s="492">
        <v>15757</v>
      </c>
      <c r="D31" s="492">
        <v>14876</v>
      </c>
    </row>
    <row r="32" spans="1:4">
      <c r="A32" s="490" t="s">
        <v>592</v>
      </c>
      <c r="B32" s="485">
        <v>7126</v>
      </c>
      <c r="C32" s="492">
        <v>7236</v>
      </c>
      <c r="D32" s="492">
        <v>6965</v>
      </c>
    </row>
    <row r="33" spans="1:4">
      <c r="A33" s="490" t="s">
        <v>591</v>
      </c>
      <c r="B33" s="485">
        <v>3459</v>
      </c>
      <c r="C33" s="492">
        <v>3791</v>
      </c>
      <c r="D33" s="492">
        <v>3912</v>
      </c>
    </row>
    <row r="34" spans="1:4">
      <c r="A34" s="490" t="s">
        <v>590</v>
      </c>
      <c r="B34" s="485">
        <v>33832</v>
      </c>
      <c r="C34" s="492">
        <v>32210</v>
      </c>
      <c r="D34" s="492">
        <v>29058</v>
      </c>
    </row>
    <row r="35" spans="1:4">
      <c r="A35" s="490" t="s">
        <v>589</v>
      </c>
      <c r="B35" s="485">
        <v>10589</v>
      </c>
      <c r="C35" s="492">
        <v>11295</v>
      </c>
      <c r="D35" s="492">
        <v>12410</v>
      </c>
    </row>
    <row r="36" spans="1:4">
      <c r="A36" s="490" t="s">
        <v>588</v>
      </c>
      <c r="B36" s="485">
        <v>5723</v>
      </c>
      <c r="C36" s="492">
        <v>6146</v>
      </c>
      <c r="D36" s="492">
        <v>5937</v>
      </c>
    </row>
    <row r="37" spans="1:4">
      <c r="A37" s="490" t="s">
        <v>587</v>
      </c>
      <c r="B37" s="485">
        <v>5833</v>
      </c>
      <c r="C37" s="492">
        <v>5947</v>
      </c>
      <c r="D37" s="492">
        <v>6414</v>
      </c>
    </row>
    <row r="38" spans="1:4">
      <c r="A38" s="490" t="s">
        <v>586</v>
      </c>
      <c r="B38" s="485">
        <v>3481</v>
      </c>
      <c r="C38" s="492">
        <v>3883</v>
      </c>
      <c r="D38" s="492">
        <v>3654</v>
      </c>
    </row>
    <row r="39" spans="1:4">
      <c r="A39" s="490" t="s">
        <v>585</v>
      </c>
      <c r="B39" s="485">
        <v>7856</v>
      </c>
      <c r="C39" s="492">
        <v>7756</v>
      </c>
      <c r="D39" s="492">
        <v>6697</v>
      </c>
    </row>
    <row r="40" spans="1:4">
      <c r="A40" s="490" t="s">
        <v>584</v>
      </c>
      <c r="B40" s="485">
        <v>2547</v>
      </c>
      <c r="C40" s="492">
        <v>2360</v>
      </c>
      <c r="D40" s="492">
        <v>2080</v>
      </c>
    </row>
    <row r="41" spans="1:4">
      <c r="A41" s="490" t="s">
        <v>583</v>
      </c>
      <c r="B41" s="493">
        <v>38686</v>
      </c>
      <c r="C41" s="492">
        <v>38351</v>
      </c>
      <c r="D41" s="492">
        <v>37330</v>
      </c>
    </row>
    <row r="42" spans="1:4">
      <c r="A42" s="490" t="s">
        <v>582</v>
      </c>
      <c r="B42" s="485">
        <v>3857</v>
      </c>
      <c r="C42" s="492">
        <v>4318</v>
      </c>
      <c r="D42" s="492">
        <v>4302</v>
      </c>
    </row>
    <row r="43" spans="1:4">
      <c r="A43" s="490" t="s">
        <v>581</v>
      </c>
      <c r="B43" s="485">
        <v>17712</v>
      </c>
      <c r="C43" s="492">
        <v>17396</v>
      </c>
      <c r="D43" s="492">
        <v>16133</v>
      </c>
    </row>
    <row r="44" spans="1:4">
      <c r="A44" s="490" t="s">
        <v>580</v>
      </c>
      <c r="B44" s="485">
        <v>8339</v>
      </c>
      <c r="C44" s="492">
        <v>8420</v>
      </c>
      <c r="D44" s="492">
        <v>9167</v>
      </c>
    </row>
    <row r="45" spans="1:4">
      <c r="A45" s="490" t="s">
        <v>579</v>
      </c>
      <c r="B45" s="485">
        <v>6202</v>
      </c>
      <c r="C45" s="492">
        <v>6088</v>
      </c>
      <c r="D45" s="492">
        <v>5932</v>
      </c>
    </row>
    <row r="46" spans="1:4">
      <c r="A46" s="490" t="s">
        <v>578</v>
      </c>
      <c r="B46" s="485">
        <v>2192</v>
      </c>
      <c r="C46" s="492">
        <v>2090</v>
      </c>
      <c r="D46" s="492">
        <v>2064</v>
      </c>
    </row>
    <row r="47" spans="1:4">
      <c r="A47" s="490" t="s">
        <v>577</v>
      </c>
      <c r="B47" s="485">
        <v>13520</v>
      </c>
      <c r="C47" s="492">
        <v>13269</v>
      </c>
      <c r="D47" s="492">
        <v>13532</v>
      </c>
    </row>
    <row r="48" spans="1:4">
      <c r="A48" s="490" t="s">
        <v>576</v>
      </c>
      <c r="B48" s="485">
        <v>4733</v>
      </c>
      <c r="C48" s="492">
        <v>4363</v>
      </c>
      <c r="D48" s="492">
        <v>4299</v>
      </c>
    </row>
    <row r="49" spans="1:4">
      <c r="A49" s="490" t="s">
        <v>575</v>
      </c>
      <c r="B49" s="485">
        <v>3635</v>
      </c>
      <c r="C49" s="492">
        <v>3390</v>
      </c>
      <c r="D49" s="492">
        <v>3195</v>
      </c>
    </row>
    <row r="50" spans="1:4">
      <c r="A50" s="490" t="s">
        <v>574</v>
      </c>
      <c r="B50" s="485">
        <v>4832</v>
      </c>
      <c r="C50" s="492">
        <v>4980</v>
      </c>
      <c r="D50" s="492">
        <v>4735</v>
      </c>
    </row>
    <row r="51" spans="1:4">
      <c r="A51" s="490" t="s">
        <v>573</v>
      </c>
      <c r="B51" s="485">
        <v>6504</v>
      </c>
      <c r="C51" s="492">
        <v>6861</v>
      </c>
      <c r="D51" s="492">
        <v>6215</v>
      </c>
    </row>
    <row r="52" spans="1:4">
      <c r="A52" s="490" t="s">
        <v>572</v>
      </c>
      <c r="B52" s="485">
        <v>17901</v>
      </c>
      <c r="C52" s="492">
        <v>18182</v>
      </c>
      <c r="D52" s="492">
        <v>17354</v>
      </c>
    </row>
    <row r="53" spans="1:4">
      <c r="A53" s="490" t="s">
        <v>571</v>
      </c>
      <c r="B53" s="485">
        <v>12326</v>
      </c>
      <c r="C53" s="492">
        <v>12442</v>
      </c>
      <c r="D53" s="492">
        <v>11378</v>
      </c>
    </row>
    <row r="54" spans="1:4">
      <c r="A54" s="490" t="s">
        <v>570</v>
      </c>
      <c r="B54" s="485">
        <v>7002</v>
      </c>
      <c r="C54" s="492">
        <v>6977</v>
      </c>
      <c r="D54" s="492">
        <v>6388</v>
      </c>
    </row>
    <row r="55" spans="1:4">
      <c r="A55" s="490" t="s">
        <v>569</v>
      </c>
      <c r="B55" s="485">
        <v>14603</v>
      </c>
      <c r="C55" s="492">
        <v>14592</v>
      </c>
      <c r="D55" s="492">
        <v>12604</v>
      </c>
    </row>
    <row r="56" spans="1:4">
      <c r="A56" s="490" t="s">
        <v>568</v>
      </c>
      <c r="B56" s="485">
        <v>7385</v>
      </c>
      <c r="C56" s="492">
        <v>6884</v>
      </c>
      <c r="D56" s="492">
        <v>5565</v>
      </c>
    </row>
    <row r="57" spans="1:4">
      <c r="A57" s="490" t="s">
        <v>4</v>
      </c>
      <c r="B57" s="485">
        <v>22098</v>
      </c>
      <c r="C57" s="492">
        <v>21766</v>
      </c>
      <c r="D57" s="492">
        <v>19763</v>
      </c>
    </row>
    <row r="58" spans="1:4">
      <c r="A58" s="490" t="s">
        <v>567</v>
      </c>
      <c r="B58" s="485">
        <v>3287</v>
      </c>
      <c r="C58" s="492">
        <v>3503</v>
      </c>
      <c r="D58" s="492">
        <v>2996</v>
      </c>
    </row>
    <row r="59" spans="1:4">
      <c r="A59" s="490" t="s">
        <v>566</v>
      </c>
      <c r="B59" s="485">
        <v>3100</v>
      </c>
      <c r="C59" s="492">
        <v>2956</v>
      </c>
      <c r="D59" s="492">
        <v>2553</v>
      </c>
    </row>
    <row r="60" spans="1:4">
      <c r="A60" s="490" t="s">
        <v>565</v>
      </c>
      <c r="B60" s="485">
        <v>16780</v>
      </c>
      <c r="C60" s="492">
        <v>16395</v>
      </c>
      <c r="D60" s="492">
        <v>15167</v>
      </c>
    </row>
    <row r="61" spans="1:4">
      <c r="A61" s="490" t="s">
        <v>564</v>
      </c>
      <c r="B61" s="485">
        <v>5413</v>
      </c>
      <c r="C61" s="492">
        <v>5938</v>
      </c>
      <c r="D61" s="492">
        <v>5967</v>
      </c>
    </row>
    <row r="62" spans="1:4">
      <c r="A62" s="490" t="s">
        <v>563</v>
      </c>
      <c r="B62" s="485">
        <v>7176</v>
      </c>
      <c r="C62" s="492">
        <v>8082</v>
      </c>
      <c r="D62" s="492">
        <v>12805</v>
      </c>
    </row>
    <row r="63" spans="1:4">
      <c r="A63" s="490" t="s">
        <v>562</v>
      </c>
      <c r="B63" s="485">
        <v>10630</v>
      </c>
      <c r="C63" s="492">
        <v>11022</v>
      </c>
      <c r="D63" s="492">
        <v>11642</v>
      </c>
    </row>
    <row r="64" spans="1:4">
      <c r="A64" s="490" t="s">
        <v>561</v>
      </c>
      <c r="B64" s="485">
        <v>4370</v>
      </c>
      <c r="C64" s="492">
        <v>4359</v>
      </c>
      <c r="D64" s="492">
        <v>3888</v>
      </c>
    </row>
    <row r="65" spans="1:4">
      <c r="A65" s="490" t="s">
        <v>560</v>
      </c>
      <c r="B65" s="485">
        <v>3831</v>
      </c>
      <c r="C65" s="492">
        <v>4029</v>
      </c>
      <c r="D65" s="492">
        <v>4051</v>
      </c>
    </row>
    <row r="66" spans="1:4">
      <c r="A66" s="490" t="s">
        <v>559</v>
      </c>
      <c r="B66" s="485">
        <v>3748</v>
      </c>
      <c r="C66" s="492">
        <v>3710</v>
      </c>
      <c r="D66" s="492">
        <v>3996</v>
      </c>
    </row>
    <row r="67" spans="1:4">
      <c r="A67" s="490" t="s">
        <v>558</v>
      </c>
      <c r="B67" s="485">
        <v>15279</v>
      </c>
      <c r="C67" s="492">
        <v>14666</v>
      </c>
      <c r="D67" s="492">
        <v>13741</v>
      </c>
    </row>
    <row r="68" spans="1:4">
      <c r="A68" s="490" t="s">
        <v>557</v>
      </c>
      <c r="B68" s="485">
        <v>3874</v>
      </c>
      <c r="C68" s="492">
        <v>3647</v>
      </c>
      <c r="D68" s="492">
        <v>3007</v>
      </c>
    </row>
    <row r="69" spans="1:4">
      <c r="A69" s="490" t="s">
        <v>556</v>
      </c>
      <c r="B69" s="485">
        <v>7366</v>
      </c>
      <c r="C69" s="492">
        <v>9214</v>
      </c>
      <c r="D69" s="492">
        <v>10510</v>
      </c>
    </row>
    <row r="70" spans="1:4">
      <c r="A70" s="490" t="s">
        <v>555</v>
      </c>
      <c r="B70" s="485">
        <v>11791</v>
      </c>
      <c r="C70" s="492">
        <v>12640</v>
      </c>
      <c r="D70" s="492">
        <v>14507</v>
      </c>
    </row>
    <row r="71" spans="1:4">
      <c r="A71" s="490" t="s">
        <v>554</v>
      </c>
      <c r="B71" s="485">
        <v>19832</v>
      </c>
      <c r="C71" s="492">
        <v>23653</v>
      </c>
      <c r="D71" s="492">
        <v>29605</v>
      </c>
    </row>
    <row r="72" spans="1:4">
      <c r="A72" s="490" t="s">
        <v>553</v>
      </c>
      <c r="B72" s="485">
        <v>2904</v>
      </c>
      <c r="C72" s="492">
        <v>3175</v>
      </c>
      <c r="D72" s="492">
        <v>3493</v>
      </c>
    </row>
    <row r="73" spans="1:4">
      <c r="A73" s="490" t="s">
        <v>552</v>
      </c>
      <c r="B73" s="485">
        <v>37167</v>
      </c>
      <c r="C73" s="492">
        <v>38031</v>
      </c>
      <c r="D73" s="492">
        <v>37778</v>
      </c>
    </row>
    <row r="74" spans="1:4">
      <c r="A74" s="490" t="s">
        <v>551</v>
      </c>
      <c r="B74" s="485">
        <v>12061</v>
      </c>
      <c r="C74" s="492">
        <v>11689</v>
      </c>
      <c r="D74" s="492">
        <v>10786</v>
      </c>
    </row>
    <row r="75" spans="1:4">
      <c r="A75" s="490" t="s">
        <v>550</v>
      </c>
      <c r="B75" s="485">
        <v>3226</v>
      </c>
      <c r="C75" s="492">
        <v>3285</v>
      </c>
      <c r="D75" s="492">
        <v>2682</v>
      </c>
    </row>
    <row r="76" spans="1:4">
      <c r="A76" s="490" t="s">
        <v>549</v>
      </c>
      <c r="B76" s="485">
        <v>3652</v>
      </c>
      <c r="C76" s="492">
        <v>3267</v>
      </c>
      <c r="D76" s="492">
        <v>2968</v>
      </c>
    </row>
    <row r="77" spans="1:4">
      <c r="A77" s="490" t="s">
        <v>548</v>
      </c>
      <c r="B77" s="485">
        <v>5231</v>
      </c>
      <c r="C77" s="492">
        <v>5271</v>
      </c>
      <c r="D77" s="492">
        <v>4730</v>
      </c>
    </row>
    <row r="78" spans="1:4">
      <c r="A78" s="490" t="s">
        <v>547</v>
      </c>
      <c r="B78" s="485">
        <v>3547</v>
      </c>
      <c r="C78" s="492">
        <v>3619</v>
      </c>
      <c r="D78" s="492">
        <v>3384</v>
      </c>
    </row>
    <row r="79" spans="1:4">
      <c r="A79" s="490" t="s">
        <v>3</v>
      </c>
      <c r="B79" s="485">
        <v>20021</v>
      </c>
      <c r="C79" s="492">
        <v>19083</v>
      </c>
      <c r="D79" s="492">
        <v>16846</v>
      </c>
    </row>
    <row r="80" spans="1:4">
      <c r="A80" s="490" t="s">
        <v>546</v>
      </c>
      <c r="B80" s="485">
        <v>10603</v>
      </c>
      <c r="C80" s="492">
        <v>10854</v>
      </c>
      <c r="D80" s="492">
        <v>10649</v>
      </c>
    </row>
    <row r="81" spans="1:4">
      <c r="A81" s="490" t="s">
        <v>545</v>
      </c>
      <c r="B81" s="485">
        <v>6106</v>
      </c>
      <c r="C81" s="492">
        <v>5836</v>
      </c>
      <c r="D81" s="492">
        <v>4981</v>
      </c>
    </row>
    <row r="82" spans="1:4">
      <c r="A82" s="490" t="s">
        <v>544</v>
      </c>
      <c r="B82" s="485">
        <v>6240</v>
      </c>
      <c r="C82" s="492">
        <v>5931</v>
      </c>
      <c r="D82" s="492">
        <v>5186</v>
      </c>
    </row>
    <row r="83" spans="1:4">
      <c r="A83" s="490" t="s">
        <v>543</v>
      </c>
      <c r="B83" s="485">
        <v>14763</v>
      </c>
      <c r="C83" s="492">
        <v>15856</v>
      </c>
      <c r="D83" s="492">
        <v>16813</v>
      </c>
    </row>
    <row r="84" spans="1:4">
      <c r="A84" s="490" t="s">
        <v>542</v>
      </c>
      <c r="B84" s="485">
        <v>4366</v>
      </c>
      <c r="C84" s="492">
        <v>4542</v>
      </c>
      <c r="D84" s="492">
        <v>4280</v>
      </c>
    </row>
    <row r="85" spans="1:4">
      <c r="A85" s="490" t="s">
        <v>541</v>
      </c>
      <c r="B85" s="485">
        <v>9200</v>
      </c>
      <c r="C85" s="492">
        <v>9280</v>
      </c>
      <c r="D85" s="492">
        <v>8906</v>
      </c>
    </row>
    <row r="86" spans="1:4">
      <c r="A86" s="490" t="s">
        <v>540</v>
      </c>
      <c r="B86" s="485">
        <v>8842</v>
      </c>
      <c r="C86" s="492">
        <v>8985</v>
      </c>
      <c r="D86" s="492">
        <v>7622</v>
      </c>
    </row>
    <row r="87" spans="1:4">
      <c r="A87" s="490" t="s">
        <v>539</v>
      </c>
      <c r="B87" s="485">
        <v>5206</v>
      </c>
      <c r="C87" s="492">
        <v>5251</v>
      </c>
      <c r="D87" s="492">
        <v>4325</v>
      </c>
    </row>
    <row r="88" spans="1:4">
      <c r="A88" s="490" t="s">
        <v>538</v>
      </c>
      <c r="B88" s="485">
        <v>21183</v>
      </c>
      <c r="C88" s="492">
        <v>21251</v>
      </c>
      <c r="D88" s="492">
        <v>19494</v>
      </c>
    </row>
    <row r="89" spans="1:4">
      <c r="A89" s="490" t="s">
        <v>537</v>
      </c>
      <c r="B89" s="485">
        <v>4078</v>
      </c>
      <c r="C89" s="492">
        <v>4241</v>
      </c>
      <c r="D89" s="492">
        <v>3900</v>
      </c>
    </row>
    <row r="90" spans="1:4">
      <c r="A90" s="490" t="s">
        <v>536</v>
      </c>
      <c r="B90" s="485">
        <v>12798</v>
      </c>
      <c r="C90" s="492">
        <v>12932</v>
      </c>
      <c r="D90" s="492">
        <v>11996</v>
      </c>
    </row>
    <row r="91" spans="1:4">
      <c r="A91" s="490" t="s">
        <v>535</v>
      </c>
      <c r="B91" s="485">
        <v>8551</v>
      </c>
      <c r="C91" s="492">
        <v>9070</v>
      </c>
      <c r="D91" s="492">
        <v>8666</v>
      </c>
    </row>
    <row r="92" spans="1:4">
      <c r="A92" s="490" t="s">
        <v>534</v>
      </c>
      <c r="B92" s="485">
        <v>15247</v>
      </c>
      <c r="C92" s="492">
        <v>16321</v>
      </c>
      <c r="D92" s="492">
        <v>20260</v>
      </c>
    </row>
    <row r="93" spans="1:4">
      <c r="A93" s="490" t="s">
        <v>533</v>
      </c>
      <c r="B93" s="485">
        <v>26111</v>
      </c>
      <c r="C93" s="492">
        <v>29026</v>
      </c>
      <c r="D93" s="492">
        <v>40334</v>
      </c>
    </row>
    <row r="94" spans="1:4">
      <c r="A94" s="490" t="s">
        <v>532</v>
      </c>
      <c r="B94" s="485">
        <v>4962</v>
      </c>
      <c r="C94" s="492">
        <v>5675</v>
      </c>
      <c r="D94" s="492">
        <v>7480</v>
      </c>
    </row>
    <row r="95" spans="1:4">
      <c r="A95" s="490" t="s">
        <v>531</v>
      </c>
      <c r="B95" s="493">
        <v>3867</v>
      </c>
      <c r="C95" s="492">
        <v>4204</v>
      </c>
      <c r="D95" s="492">
        <v>3937</v>
      </c>
    </row>
    <row r="96" spans="1:4">
      <c r="A96" s="490" t="s">
        <v>530</v>
      </c>
      <c r="B96" s="485">
        <v>10741</v>
      </c>
      <c r="C96" s="492">
        <v>11243</v>
      </c>
      <c r="D96" s="492">
        <v>10019</v>
      </c>
    </row>
    <row r="97" spans="1:4">
      <c r="A97" s="490" t="s">
        <v>529</v>
      </c>
      <c r="B97" s="485">
        <v>5582</v>
      </c>
      <c r="C97" s="492">
        <v>5540</v>
      </c>
      <c r="D97" s="492">
        <v>4816</v>
      </c>
    </row>
    <row r="98" spans="1:4">
      <c r="A98" s="490" t="s">
        <v>528</v>
      </c>
      <c r="B98" s="485">
        <v>5422</v>
      </c>
      <c r="C98" s="492">
        <v>5494</v>
      </c>
      <c r="D98" s="492">
        <v>4895</v>
      </c>
    </row>
    <row r="99" spans="1:4">
      <c r="A99" s="490" t="s">
        <v>527</v>
      </c>
      <c r="B99" s="485">
        <v>6112</v>
      </c>
      <c r="C99" s="492">
        <v>6546</v>
      </c>
      <c r="D99" s="492">
        <v>6201</v>
      </c>
    </row>
    <row r="100" spans="1:4">
      <c r="A100" s="490" t="s">
        <v>526</v>
      </c>
      <c r="B100" s="485">
        <v>7150</v>
      </c>
      <c r="C100" s="492">
        <v>7220</v>
      </c>
      <c r="D100" s="492">
        <v>6768</v>
      </c>
    </row>
    <row r="101" spans="1:4">
      <c r="A101" s="490" t="s">
        <v>525</v>
      </c>
      <c r="B101" s="485">
        <v>7507</v>
      </c>
      <c r="C101" s="492">
        <v>8334</v>
      </c>
      <c r="D101" s="492">
        <v>7999</v>
      </c>
    </row>
    <row r="102" spans="1:4">
      <c r="A102" s="490" t="s">
        <v>524</v>
      </c>
      <c r="B102" s="485">
        <v>29841</v>
      </c>
      <c r="C102" s="492">
        <v>29025</v>
      </c>
      <c r="D102" s="492">
        <v>30434</v>
      </c>
    </row>
    <row r="103" spans="1:4">
      <c r="A103" s="490" t="s">
        <v>523</v>
      </c>
      <c r="B103" s="485">
        <v>8953</v>
      </c>
      <c r="C103" s="492">
        <v>9060</v>
      </c>
      <c r="D103" s="492">
        <v>7861</v>
      </c>
    </row>
    <row r="104" spans="1:4">
      <c r="A104" s="490" t="s">
        <v>522</v>
      </c>
      <c r="B104" s="485">
        <v>6939</v>
      </c>
      <c r="C104" s="492">
        <v>7083</v>
      </c>
      <c r="D104" s="492">
        <v>6750</v>
      </c>
    </row>
    <row r="105" spans="1:4">
      <c r="A105" s="490" t="s">
        <v>521</v>
      </c>
      <c r="B105" s="485">
        <v>2852</v>
      </c>
      <c r="C105" s="492">
        <v>3352</v>
      </c>
      <c r="D105" s="492">
        <v>3461</v>
      </c>
    </row>
    <row r="106" spans="1:4">
      <c r="A106" s="490" t="s">
        <v>520</v>
      </c>
      <c r="B106" s="485">
        <v>3738</v>
      </c>
      <c r="C106" s="492">
        <v>3896</v>
      </c>
      <c r="D106" s="492">
        <v>3891</v>
      </c>
    </row>
    <row r="107" spans="1:4">
      <c r="A107" s="490" t="s">
        <v>519</v>
      </c>
      <c r="B107" s="485">
        <v>5184</v>
      </c>
      <c r="C107" s="492">
        <v>5264</v>
      </c>
      <c r="D107" s="492">
        <v>4728</v>
      </c>
    </row>
    <row r="108" spans="1:4">
      <c r="A108" s="490" t="s">
        <v>518</v>
      </c>
      <c r="B108" s="485">
        <v>13315</v>
      </c>
      <c r="C108" s="492">
        <v>15865</v>
      </c>
      <c r="D108" s="492">
        <v>18968</v>
      </c>
    </row>
    <row r="109" spans="1:4">
      <c r="A109" s="490" t="s">
        <v>517</v>
      </c>
      <c r="B109" s="485">
        <v>7907</v>
      </c>
      <c r="C109" s="492">
        <v>8325</v>
      </c>
      <c r="D109" s="492">
        <v>7781</v>
      </c>
    </row>
    <row r="110" spans="1:4">
      <c r="A110" s="490" t="s">
        <v>516</v>
      </c>
      <c r="B110" s="485">
        <v>6372</v>
      </c>
      <c r="C110" s="492">
        <v>6564</v>
      </c>
      <c r="D110" s="492">
        <v>5665</v>
      </c>
    </row>
    <row r="111" spans="1:4">
      <c r="A111" s="490" t="s">
        <v>515</v>
      </c>
      <c r="B111" s="485">
        <v>7344</v>
      </c>
      <c r="C111" s="492">
        <v>8061</v>
      </c>
      <c r="D111" s="492">
        <v>9927</v>
      </c>
    </row>
    <row r="112" spans="1:4">
      <c r="A112" s="490" t="s">
        <v>514</v>
      </c>
      <c r="B112" s="485">
        <v>12754</v>
      </c>
      <c r="C112" s="492">
        <v>15152</v>
      </c>
      <c r="D112" s="492">
        <v>18565</v>
      </c>
    </row>
    <row r="113" spans="1:4">
      <c r="A113" s="490" t="s">
        <v>513</v>
      </c>
      <c r="B113" s="485">
        <v>28195</v>
      </c>
      <c r="C113" s="492">
        <v>31047</v>
      </c>
      <c r="D113" s="492">
        <v>34172</v>
      </c>
    </row>
    <row r="114" spans="1:4">
      <c r="A114" s="490" t="s">
        <v>512</v>
      </c>
      <c r="B114" s="485">
        <v>2371</v>
      </c>
      <c r="C114" s="492">
        <v>2262</v>
      </c>
      <c r="D114" s="492">
        <v>1951</v>
      </c>
    </row>
    <row r="115" spans="1:4">
      <c r="A115" s="490" t="s">
        <v>511</v>
      </c>
      <c r="B115" s="485">
        <v>17641</v>
      </c>
      <c r="C115" s="492">
        <v>20846</v>
      </c>
      <c r="D115" s="492">
        <v>23486</v>
      </c>
    </row>
    <row r="116" spans="1:4">
      <c r="A116" s="490" t="s">
        <v>510</v>
      </c>
      <c r="B116" s="485">
        <v>16495</v>
      </c>
      <c r="C116" s="492">
        <v>15655</v>
      </c>
      <c r="D116" s="492">
        <v>13674</v>
      </c>
    </row>
    <row r="117" spans="1:4">
      <c r="A117" s="490" t="s">
        <v>509</v>
      </c>
      <c r="B117" s="485">
        <v>11501</v>
      </c>
      <c r="C117" s="492">
        <v>13297</v>
      </c>
      <c r="D117" s="492">
        <v>16670</v>
      </c>
    </row>
    <row r="118" spans="1:4">
      <c r="A118" s="490" t="s">
        <v>508</v>
      </c>
      <c r="B118" s="485">
        <v>36451</v>
      </c>
      <c r="C118" s="492">
        <v>33867</v>
      </c>
      <c r="D118" s="492">
        <v>32385</v>
      </c>
    </row>
    <row r="119" spans="1:4">
      <c r="A119" s="490" t="s">
        <v>507</v>
      </c>
      <c r="B119" s="485">
        <v>2288</v>
      </c>
      <c r="C119" s="492">
        <v>2191</v>
      </c>
      <c r="D119" s="492">
        <v>2066</v>
      </c>
    </row>
    <row r="120" spans="1:4">
      <c r="A120" s="490" t="s">
        <v>506</v>
      </c>
      <c r="B120" s="485">
        <v>34331</v>
      </c>
      <c r="C120" s="492">
        <v>33308</v>
      </c>
      <c r="D120" s="492">
        <v>31679</v>
      </c>
    </row>
    <row r="121" spans="1:4">
      <c r="A121" s="490" t="s">
        <v>505</v>
      </c>
      <c r="B121" s="485">
        <v>30823</v>
      </c>
      <c r="C121" s="492">
        <v>32060</v>
      </c>
      <c r="D121" s="492">
        <v>31306</v>
      </c>
    </row>
    <row r="122" spans="1:4">
      <c r="A122" s="490" t="s">
        <v>504</v>
      </c>
      <c r="B122" s="485">
        <v>9494</v>
      </c>
      <c r="C122" s="492">
        <v>9655</v>
      </c>
      <c r="D122" s="492">
        <v>8888</v>
      </c>
    </row>
    <row r="123" spans="1:4">
      <c r="A123" s="490" t="s">
        <v>503</v>
      </c>
      <c r="B123" s="485">
        <v>11948</v>
      </c>
      <c r="C123" s="492">
        <v>12992</v>
      </c>
      <c r="D123" s="492">
        <v>12458</v>
      </c>
    </row>
    <row r="124" spans="1:4">
      <c r="A124" s="490" t="s">
        <v>502</v>
      </c>
      <c r="B124" s="485">
        <v>18722</v>
      </c>
      <c r="C124" s="492">
        <v>18326</v>
      </c>
      <c r="D124" s="492">
        <v>16975</v>
      </c>
    </row>
    <row r="125" spans="1:4">
      <c r="A125" s="490" t="s">
        <v>501</v>
      </c>
      <c r="B125" s="485">
        <v>7734</v>
      </c>
      <c r="C125" s="492">
        <v>10557</v>
      </c>
      <c r="D125" s="492">
        <v>13105</v>
      </c>
    </row>
    <row r="126" spans="1:4">
      <c r="A126" s="490" t="s">
        <v>500</v>
      </c>
      <c r="B126" s="493">
        <v>23891</v>
      </c>
      <c r="C126" s="492">
        <v>23811</v>
      </c>
      <c r="D126" s="492">
        <v>23309</v>
      </c>
    </row>
    <row r="127" spans="1:4">
      <c r="A127" s="490" t="s">
        <v>499</v>
      </c>
      <c r="B127" s="485">
        <v>3785</v>
      </c>
      <c r="C127" s="492">
        <v>3594</v>
      </c>
      <c r="D127" s="492">
        <v>3134</v>
      </c>
    </row>
    <row r="128" spans="1:4">
      <c r="A128" s="490" t="s">
        <v>498</v>
      </c>
      <c r="B128" s="485">
        <v>6207</v>
      </c>
      <c r="C128" s="492">
        <v>6900</v>
      </c>
      <c r="D128" s="492">
        <v>9310</v>
      </c>
    </row>
    <row r="129" spans="1:4">
      <c r="A129" s="490" t="s">
        <v>497</v>
      </c>
      <c r="B129" s="485">
        <v>3349</v>
      </c>
      <c r="C129" s="492">
        <v>3448</v>
      </c>
      <c r="D129" s="492">
        <v>4065</v>
      </c>
    </row>
    <row r="130" spans="1:4">
      <c r="A130" s="490" t="s">
        <v>496</v>
      </c>
      <c r="B130" s="485">
        <v>23443</v>
      </c>
      <c r="C130" s="492">
        <v>22411</v>
      </c>
      <c r="D130" s="492">
        <v>20259</v>
      </c>
    </row>
    <row r="131" spans="1:4">
      <c r="A131" s="490" t="s">
        <v>495</v>
      </c>
      <c r="B131" s="485">
        <v>3176</v>
      </c>
      <c r="C131" s="492">
        <v>3357</v>
      </c>
      <c r="D131" s="492">
        <v>3339</v>
      </c>
    </row>
    <row r="132" spans="1:4">
      <c r="A132" s="490" t="s">
        <v>12</v>
      </c>
      <c r="B132" s="485">
        <v>11529</v>
      </c>
      <c r="C132" s="492">
        <v>11482</v>
      </c>
      <c r="D132" s="492">
        <v>10464</v>
      </c>
    </row>
    <row r="133" spans="1:4">
      <c r="A133" s="490" t="s">
        <v>494</v>
      </c>
      <c r="B133" s="485">
        <v>4262</v>
      </c>
      <c r="C133" s="492">
        <v>4450</v>
      </c>
      <c r="D133" s="492">
        <v>4375</v>
      </c>
    </row>
    <row r="134" spans="1:4">
      <c r="A134" s="490" t="s">
        <v>493</v>
      </c>
      <c r="B134" s="485">
        <v>6393</v>
      </c>
      <c r="C134" s="492">
        <v>6907</v>
      </c>
      <c r="D134" s="492">
        <v>6842</v>
      </c>
    </row>
    <row r="135" spans="1:4">
      <c r="A135" s="490" t="s">
        <v>492</v>
      </c>
      <c r="B135" s="485">
        <v>1440</v>
      </c>
      <c r="C135" s="492">
        <v>1353</v>
      </c>
      <c r="D135" s="492">
        <v>1308</v>
      </c>
    </row>
    <row r="136" spans="1:4">
      <c r="A136" s="490" t="s">
        <v>491</v>
      </c>
      <c r="B136" s="485">
        <v>8789</v>
      </c>
      <c r="C136" s="492">
        <v>10168</v>
      </c>
      <c r="D136" s="492">
        <v>11397</v>
      </c>
    </row>
    <row r="137" spans="1:4">
      <c r="A137" s="490" t="s">
        <v>490</v>
      </c>
      <c r="B137" s="485">
        <v>6603</v>
      </c>
      <c r="C137" s="492">
        <v>6174</v>
      </c>
      <c r="D137" s="492">
        <v>5904</v>
      </c>
    </row>
    <row r="138" spans="1:4">
      <c r="A138" s="490" t="s">
        <v>489</v>
      </c>
      <c r="B138" s="485">
        <v>10244</v>
      </c>
      <c r="C138" s="492">
        <v>9947</v>
      </c>
      <c r="D138" s="492">
        <v>8937</v>
      </c>
    </row>
    <row r="139" spans="1:4">
      <c r="A139" s="490" t="s">
        <v>488</v>
      </c>
      <c r="B139" s="485">
        <v>5809</v>
      </c>
      <c r="C139" s="492">
        <v>6008</v>
      </c>
      <c r="D139" s="492">
        <v>5912</v>
      </c>
    </row>
    <row r="140" spans="1:4">
      <c r="A140" s="490" t="s">
        <v>487</v>
      </c>
      <c r="B140" s="485">
        <v>9822</v>
      </c>
      <c r="C140" s="492">
        <v>9822</v>
      </c>
      <c r="D140" s="492">
        <v>8947</v>
      </c>
    </row>
    <row r="141" spans="1:4">
      <c r="A141" s="490" t="s">
        <v>486</v>
      </c>
      <c r="B141" s="485">
        <v>8694</v>
      </c>
      <c r="C141" s="492">
        <v>8296</v>
      </c>
      <c r="D141" s="492">
        <v>7806</v>
      </c>
    </row>
    <row r="142" spans="1:4">
      <c r="A142" s="490" t="s">
        <v>485</v>
      </c>
      <c r="B142" s="485">
        <v>29461</v>
      </c>
      <c r="C142" s="492">
        <v>28405</v>
      </c>
      <c r="D142" s="492">
        <v>26924</v>
      </c>
    </row>
    <row r="143" spans="1:4">
      <c r="A143" s="490" t="s">
        <v>484</v>
      </c>
      <c r="B143" s="485">
        <v>5839</v>
      </c>
      <c r="C143" s="492">
        <v>5825</v>
      </c>
      <c r="D143" s="492">
        <v>5621</v>
      </c>
    </row>
    <row r="144" spans="1:4">
      <c r="A144" s="490" t="s">
        <v>483</v>
      </c>
      <c r="B144" s="492">
        <v>6169</v>
      </c>
      <c r="C144" s="492">
        <v>5887</v>
      </c>
      <c r="D144" s="492">
        <v>5165</v>
      </c>
    </row>
    <row r="145" spans="1:4">
      <c r="A145" s="490" t="s">
        <v>482</v>
      </c>
      <c r="B145" s="485">
        <v>6404</v>
      </c>
      <c r="C145" s="492">
        <v>6472</v>
      </c>
      <c r="D145" s="492">
        <v>5932</v>
      </c>
    </row>
    <row r="146" spans="1:4">
      <c r="A146" s="490" t="s">
        <v>481</v>
      </c>
      <c r="B146" s="485">
        <v>2702</v>
      </c>
      <c r="C146" s="492">
        <v>2799</v>
      </c>
      <c r="D146" s="492">
        <v>2583</v>
      </c>
    </row>
    <row r="147" spans="1:4">
      <c r="A147" s="490" t="s">
        <v>480</v>
      </c>
      <c r="B147" s="485">
        <v>18350</v>
      </c>
      <c r="C147" s="492">
        <v>18505</v>
      </c>
      <c r="D147" s="492">
        <v>16959</v>
      </c>
    </row>
    <row r="148" spans="1:4">
      <c r="A148" s="490" t="s">
        <v>479</v>
      </c>
      <c r="B148" s="485">
        <v>11167</v>
      </c>
      <c r="C148" s="492">
        <v>10675</v>
      </c>
      <c r="D148" s="492">
        <v>10353</v>
      </c>
    </row>
    <row r="149" spans="1:4">
      <c r="A149" s="490" t="s">
        <v>478</v>
      </c>
      <c r="B149" s="485">
        <v>22841</v>
      </c>
      <c r="C149" s="492">
        <v>22925</v>
      </c>
      <c r="D149" s="492">
        <v>19980</v>
      </c>
    </row>
    <row r="150" spans="1:4">
      <c r="A150" s="490" t="s">
        <v>477</v>
      </c>
      <c r="B150" s="485">
        <v>35692</v>
      </c>
      <c r="C150" s="492">
        <v>33462</v>
      </c>
      <c r="D150" s="492">
        <v>28664</v>
      </c>
    </row>
    <row r="151" spans="1:4">
      <c r="A151" s="490" t="s">
        <v>476</v>
      </c>
      <c r="B151" s="485">
        <v>9080</v>
      </c>
      <c r="C151" s="492">
        <v>9269</v>
      </c>
      <c r="D151" s="492">
        <v>8687</v>
      </c>
    </row>
    <row r="152" spans="1:4">
      <c r="A152" s="490" t="s">
        <v>475</v>
      </c>
      <c r="B152" s="485">
        <v>4536</v>
      </c>
      <c r="C152" s="492">
        <v>5006</v>
      </c>
      <c r="D152" s="492">
        <v>4736</v>
      </c>
    </row>
    <row r="153" spans="1:4">
      <c r="A153" s="490" t="s">
        <v>474</v>
      </c>
      <c r="B153" s="485">
        <v>5321</v>
      </c>
      <c r="C153" s="492">
        <v>5396</v>
      </c>
      <c r="D153" s="492">
        <v>4647</v>
      </c>
    </row>
    <row r="154" spans="1:4">
      <c r="A154" s="490" t="s">
        <v>473</v>
      </c>
      <c r="B154" s="485">
        <v>5861</v>
      </c>
      <c r="C154" s="492">
        <v>6022</v>
      </c>
      <c r="D154" s="492">
        <v>6300</v>
      </c>
    </row>
    <row r="155" spans="1:4">
      <c r="A155" s="490" t="s">
        <v>472</v>
      </c>
      <c r="B155" s="485">
        <v>22234</v>
      </c>
      <c r="C155" s="492">
        <v>22411</v>
      </c>
      <c r="D155" s="492">
        <v>20895</v>
      </c>
    </row>
    <row r="156" spans="1:4">
      <c r="A156" s="490" t="s">
        <v>471</v>
      </c>
      <c r="B156" s="485">
        <v>5938</v>
      </c>
      <c r="C156" s="492">
        <v>5892</v>
      </c>
      <c r="D156" s="492">
        <v>5282</v>
      </c>
    </row>
    <row r="157" spans="1:4">
      <c r="A157" s="490" t="s">
        <v>470</v>
      </c>
      <c r="B157" s="485">
        <v>3144</v>
      </c>
      <c r="C157" s="492">
        <v>3108</v>
      </c>
      <c r="D157" s="492">
        <v>2653</v>
      </c>
    </row>
    <row r="158" spans="1:4">
      <c r="A158" s="490" t="s">
        <v>469</v>
      </c>
      <c r="B158" s="485">
        <v>14911</v>
      </c>
      <c r="C158" s="492">
        <v>15336</v>
      </c>
      <c r="D158" s="492">
        <v>14259</v>
      </c>
    </row>
    <row r="159" spans="1:4">
      <c r="A159" s="490" t="s">
        <v>468</v>
      </c>
      <c r="B159" s="485">
        <v>34220</v>
      </c>
      <c r="C159" s="492">
        <v>32513</v>
      </c>
      <c r="D159" s="492">
        <v>29972</v>
      </c>
    </row>
    <row r="160" spans="1:4">
      <c r="A160" s="490" t="s">
        <v>467</v>
      </c>
      <c r="B160" s="485">
        <v>29872</v>
      </c>
      <c r="C160" s="492">
        <v>29787</v>
      </c>
      <c r="D160" s="492">
        <v>28427</v>
      </c>
    </row>
    <row r="161" spans="1:4">
      <c r="A161" s="490" t="s">
        <v>466</v>
      </c>
      <c r="B161" s="485">
        <v>12030</v>
      </c>
      <c r="C161" s="492">
        <v>12099</v>
      </c>
      <c r="D161" s="492">
        <v>11766</v>
      </c>
    </row>
    <row r="162" spans="1:4">
      <c r="A162" s="490" t="s">
        <v>465</v>
      </c>
      <c r="B162" s="485">
        <v>8847</v>
      </c>
      <c r="C162" s="492">
        <v>9162</v>
      </c>
      <c r="D162" s="492">
        <v>11975</v>
      </c>
    </row>
    <row r="163" spans="1:4">
      <c r="A163" s="490" t="s">
        <v>464</v>
      </c>
      <c r="B163" s="485">
        <v>7786</v>
      </c>
      <c r="C163" s="492">
        <v>7621</v>
      </c>
      <c r="D163" s="492">
        <v>7020</v>
      </c>
    </row>
    <row r="164" spans="1:4">
      <c r="A164" s="490" t="s">
        <v>463</v>
      </c>
      <c r="B164" s="485">
        <v>13159</v>
      </c>
      <c r="C164" s="492">
        <v>13017</v>
      </c>
      <c r="D164" s="492">
        <v>11367</v>
      </c>
    </row>
    <row r="165" spans="1:4">
      <c r="A165" s="490" t="s">
        <v>462</v>
      </c>
      <c r="B165" s="485">
        <v>18290</v>
      </c>
      <c r="C165" s="492">
        <v>18295</v>
      </c>
      <c r="D165" s="492">
        <v>16473</v>
      </c>
    </row>
    <row r="166" spans="1:4">
      <c r="A166" s="490" t="s">
        <v>461</v>
      </c>
      <c r="B166" s="485">
        <v>6743</v>
      </c>
      <c r="C166" s="492">
        <v>6130</v>
      </c>
      <c r="D166" s="492">
        <v>5172</v>
      </c>
    </row>
    <row r="167" spans="1:4">
      <c r="A167" s="490" t="s">
        <v>460</v>
      </c>
      <c r="B167" s="485">
        <v>19532</v>
      </c>
      <c r="C167" s="492">
        <v>19805</v>
      </c>
      <c r="D167" s="492">
        <v>19729</v>
      </c>
    </row>
    <row r="168" spans="1:4">
      <c r="A168" s="490" t="s">
        <v>459</v>
      </c>
      <c r="B168" s="485">
        <v>29143</v>
      </c>
      <c r="C168" s="492">
        <v>27642</v>
      </c>
      <c r="D168" s="492">
        <v>25020</v>
      </c>
    </row>
    <row r="169" spans="1:4">
      <c r="A169" s="490" t="s">
        <v>458</v>
      </c>
      <c r="B169" s="485">
        <v>2948</v>
      </c>
      <c r="C169" s="492">
        <v>4080</v>
      </c>
      <c r="D169" s="492">
        <v>6109</v>
      </c>
    </row>
    <row r="170" spans="1:4">
      <c r="A170" s="490" t="s">
        <v>457</v>
      </c>
      <c r="B170" s="485">
        <v>12157</v>
      </c>
      <c r="C170" s="492">
        <v>12620</v>
      </c>
      <c r="D170" s="492">
        <v>11676</v>
      </c>
    </row>
    <row r="171" spans="1:4">
      <c r="A171" s="490" t="s">
        <v>456</v>
      </c>
      <c r="B171" s="485">
        <v>5336</v>
      </c>
      <c r="C171" s="492">
        <v>5192</v>
      </c>
      <c r="D171" s="492">
        <v>4582</v>
      </c>
    </row>
    <row r="172" spans="1:4">
      <c r="A172" s="490" t="s">
        <v>455</v>
      </c>
      <c r="B172" s="485">
        <v>11945</v>
      </c>
      <c r="C172" s="492">
        <v>11673</v>
      </c>
      <c r="D172" s="492">
        <v>12055</v>
      </c>
    </row>
    <row r="173" spans="1:4">
      <c r="A173" s="490" t="s">
        <v>454</v>
      </c>
      <c r="B173" s="485">
        <v>8914</v>
      </c>
      <c r="C173" s="492">
        <v>8688</v>
      </c>
      <c r="D173" s="492">
        <v>7483</v>
      </c>
    </row>
    <row r="174" spans="1:4">
      <c r="A174" s="490" t="s">
        <v>453</v>
      </c>
      <c r="B174" s="485">
        <v>10488</v>
      </c>
      <c r="C174" s="492">
        <v>9867</v>
      </c>
      <c r="D174" s="492">
        <v>8373</v>
      </c>
    </row>
    <row r="175" spans="1:4">
      <c r="A175" s="490" t="s">
        <v>452</v>
      </c>
      <c r="B175" s="485">
        <v>8625</v>
      </c>
      <c r="C175" s="492">
        <v>9055</v>
      </c>
      <c r="D175" s="492">
        <v>8515</v>
      </c>
    </row>
    <row r="176" spans="1:4">
      <c r="A176" s="490" t="s">
        <v>451</v>
      </c>
      <c r="B176" s="485">
        <v>5690</v>
      </c>
      <c r="C176" s="492">
        <v>5377</v>
      </c>
      <c r="D176" s="492">
        <v>4992</v>
      </c>
    </row>
    <row r="177" spans="1:4">
      <c r="A177" s="490" t="s">
        <v>450</v>
      </c>
      <c r="B177" s="485">
        <v>11000</v>
      </c>
      <c r="C177" s="492">
        <v>11096</v>
      </c>
      <c r="D177" s="492">
        <v>11073</v>
      </c>
    </row>
    <row r="178" spans="1:4">
      <c r="A178" s="490" t="s">
        <v>449</v>
      </c>
      <c r="B178" s="485">
        <v>3347</v>
      </c>
      <c r="C178" s="492">
        <v>3438</v>
      </c>
      <c r="D178" s="492">
        <v>3227</v>
      </c>
    </row>
    <row r="179" spans="1:4">
      <c r="A179" s="490" t="s">
        <v>448</v>
      </c>
      <c r="B179" s="485">
        <v>8779</v>
      </c>
      <c r="C179" s="492">
        <v>8630</v>
      </c>
      <c r="D179" s="492">
        <v>7971</v>
      </c>
    </row>
    <row r="180" spans="1:4">
      <c r="A180" s="490" t="s">
        <v>447</v>
      </c>
      <c r="B180" s="485">
        <v>6729</v>
      </c>
      <c r="C180" s="492">
        <v>7122</v>
      </c>
      <c r="D180" s="492">
        <v>7090</v>
      </c>
    </row>
    <row r="181" spans="1:4">
      <c r="A181" s="490" t="s">
        <v>446</v>
      </c>
      <c r="B181" s="485">
        <v>4667</v>
      </c>
      <c r="C181" s="492">
        <v>4612</v>
      </c>
      <c r="D181" s="492">
        <v>4053</v>
      </c>
    </row>
    <row r="182" spans="1:4">
      <c r="A182" s="490" t="s">
        <v>445</v>
      </c>
      <c r="B182" s="485">
        <v>6125</v>
      </c>
      <c r="C182" s="492">
        <v>6152</v>
      </c>
      <c r="D182" s="492">
        <v>5880</v>
      </c>
    </row>
    <row r="183" spans="1:4">
      <c r="A183" s="490" t="s">
        <v>444</v>
      </c>
      <c r="B183" s="485">
        <v>7868</v>
      </c>
      <c r="C183" s="492">
        <v>9621</v>
      </c>
      <c r="D183" s="492">
        <v>11989</v>
      </c>
    </row>
    <row r="184" spans="1:4">
      <c r="A184" s="490" t="s">
        <v>443</v>
      </c>
      <c r="B184" s="492">
        <v>2782</v>
      </c>
      <c r="C184" s="492">
        <v>2739</v>
      </c>
      <c r="D184" s="492">
        <v>2388</v>
      </c>
    </row>
    <row r="185" spans="1:4">
      <c r="A185" s="490" t="s">
        <v>442</v>
      </c>
      <c r="B185" s="485">
        <v>27529</v>
      </c>
      <c r="C185" s="492">
        <v>25781</v>
      </c>
      <c r="D185" s="492">
        <v>23573</v>
      </c>
    </row>
    <row r="186" spans="1:4">
      <c r="A186" s="490" t="s">
        <v>441</v>
      </c>
      <c r="B186" s="485">
        <v>4572</v>
      </c>
      <c r="C186" s="492">
        <v>4570</v>
      </c>
      <c r="D186" s="492">
        <v>4188</v>
      </c>
    </row>
    <row r="187" spans="1:4">
      <c r="A187" s="490" t="s">
        <v>440</v>
      </c>
      <c r="B187" s="485">
        <v>12808</v>
      </c>
      <c r="C187" s="492">
        <v>12722</v>
      </c>
      <c r="D187" s="492">
        <v>11567</v>
      </c>
    </row>
    <row r="188" spans="1:4">
      <c r="A188" s="490" t="s">
        <v>439</v>
      </c>
      <c r="B188" s="485">
        <v>2224</v>
      </c>
      <c r="C188" s="492">
        <v>2220</v>
      </c>
      <c r="D188" s="492">
        <v>2042</v>
      </c>
    </row>
    <row r="189" spans="1:4">
      <c r="A189" s="490" t="s">
        <v>438</v>
      </c>
      <c r="B189" s="485">
        <v>7404</v>
      </c>
      <c r="C189" s="492">
        <v>7406</v>
      </c>
      <c r="D189" s="492">
        <v>6435</v>
      </c>
    </row>
    <row r="190" spans="1:4">
      <c r="A190" s="490" t="s">
        <v>437</v>
      </c>
      <c r="B190" s="485">
        <v>4360</v>
      </c>
      <c r="C190" s="492">
        <v>5145</v>
      </c>
      <c r="D190" s="492">
        <v>5811</v>
      </c>
    </row>
    <row r="191" spans="1:4">
      <c r="A191" s="490" t="s">
        <v>436</v>
      </c>
      <c r="B191" s="485">
        <v>19069</v>
      </c>
      <c r="C191" s="492">
        <v>19179</v>
      </c>
      <c r="D191" s="492">
        <v>16957</v>
      </c>
    </row>
    <row r="192" spans="1:4">
      <c r="A192" s="490" t="s">
        <v>435</v>
      </c>
      <c r="B192" s="492">
        <v>4676</v>
      </c>
      <c r="C192" s="492">
        <v>4130</v>
      </c>
      <c r="D192" s="492">
        <v>3691</v>
      </c>
    </row>
    <row r="193" spans="1:4">
      <c r="A193" s="490" t="s">
        <v>434</v>
      </c>
      <c r="B193" s="492">
        <v>6396</v>
      </c>
      <c r="C193" s="492">
        <v>5880</v>
      </c>
      <c r="D193" s="492">
        <v>5081</v>
      </c>
    </row>
    <row r="194" spans="1:4">
      <c r="A194" s="490" t="s">
        <v>433</v>
      </c>
      <c r="B194" s="493">
        <v>11592</v>
      </c>
      <c r="C194" s="492">
        <v>11595</v>
      </c>
      <c r="D194" s="492">
        <v>10896</v>
      </c>
    </row>
    <row r="195" spans="1:4">
      <c r="A195" s="490" t="s">
        <v>432</v>
      </c>
      <c r="B195" s="485">
        <v>6694</v>
      </c>
      <c r="C195" s="492">
        <v>6673</v>
      </c>
      <c r="D195" s="492">
        <v>5891</v>
      </c>
    </row>
    <row r="196" spans="1:4">
      <c r="A196" s="490" t="s">
        <v>431</v>
      </c>
      <c r="B196" s="485">
        <v>7100</v>
      </c>
      <c r="C196" s="492">
        <v>6419</v>
      </c>
      <c r="D196" s="492">
        <v>4994</v>
      </c>
    </row>
    <row r="197" spans="1:4">
      <c r="A197" s="490" t="s">
        <v>430</v>
      </c>
      <c r="B197" s="492">
        <v>4510</v>
      </c>
      <c r="C197" s="492">
        <v>4160</v>
      </c>
      <c r="D197" s="492">
        <v>3803</v>
      </c>
    </row>
    <row r="198" spans="1:4">
      <c r="A198" s="490" t="s">
        <v>429</v>
      </c>
      <c r="B198" s="485">
        <v>7016</v>
      </c>
      <c r="C198" s="492">
        <v>7103</v>
      </c>
      <c r="D198" s="492">
        <v>6049</v>
      </c>
    </row>
    <row r="199" spans="1:4">
      <c r="A199" s="490" t="s">
        <v>428</v>
      </c>
      <c r="B199" s="485">
        <v>18124</v>
      </c>
      <c r="C199" s="492">
        <v>18073</v>
      </c>
      <c r="D199" s="492">
        <v>16538</v>
      </c>
    </row>
    <row r="200" spans="1:4">
      <c r="A200" s="490" t="s">
        <v>427</v>
      </c>
      <c r="B200" s="485">
        <v>20750</v>
      </c>
      <c r="C200" s="492">
        <v>19696</v>
      </c>
      <c r="D200" s="492">
        <v>17337</v>
      </c>
    </row>
    <row r="201" spans="1:4">
      <c r="A201" s="490" t="s">
        <v>426</v>
      </c>
      <c r="B201" s="485">
        <v>7668</v>
      </c>
      <c r="C201" s="492">
        <v>7383</v>
      </c>
      <c r="D201" s="492">
        <v>6685</v>
      </c>
    </row>
    <row r="202" spans="1:4">
      <c r="A202" s="490" t="s">
        <v>425</v>
      </c>
      <c r="B202" s="485">
        <v>20326</v>
      </c>
      <c r="C202" s="492">
        <v>19182</v>
      </c>
      <c r="D202" s="492">
        <v>18604</v>
      </c>
    </row>
    <row r="203" spans="1:4">
      <c r="A203" s="490" t="s">
        <v>424</v>
      </c>
      <c r="B203" s="485">
        <v>16236</v>
      </c>
      <c r="C203" s="492">
        <v>17409</v>
      </c>
      <c r="D203" s="492">
        <v>18395</v>
      </c>
    </row>
    <row r="204" spans="1:4">
      <c r="A204" s="490" t="s">
        <v>423</v>
      </c>
      <c r="B204" s="485">
        <v>14838</v>
      </c>
      <c r="C204" s="492">
        <v>14699</v>
      </c>
      <c r="D204" s="492">
        <v>14255</v>
      </c>
    </row>
    <row r="205" spans="1:4">
      <c r="A205" s="490" t="s">
        <v>422</v>
      </c>
      <c r="B205" s="485">
        <v>5532</v>
      </c>
      <c r="C205" s="492">
        <v>5537</v>
      </c>
      <c r="D205" s="492">
        <v>6067</v>
      </c>
    </row>
    <row r="206" spans="1:4">
      <c r="A206" s="490" t="s">
        <v>421</v>
      </c>
      <c r="B206" s="485">
        <v>30079</v>
      </c>
      <c r="C206" s="492">
        <v>30444</v>
      </c>
      <c r="D206" s="492">
        <v>32720</v>
      </c>
    </row>
    <row r="207" spans="1:4">
      <c r="A207" s="490" t="s">
        <v>420</v>
      </c>
      <c r="B207" s="485">
        <v>8715</v>
      </c>
      <c r="C207" s="492">
        <v>9129</v>
      </c>
      <c r="D207" s="492">
        <v>8768</v>
      </c>
    </row>
    <row r="208" spans="1:4">
      <c r="A208" s="490" t="s">
        <v>419</v>
      </c>
      <c r="B208" s="485">
        <v>13136</v>
      </c>
      <c r="C208" s="492">
        <v>12121</v>
      </c>
      <c r="D208" s="492">
        <v>10734</v>
      </c>
    </row>
    <row r="209" spans="1:4">
      <c r="A209" s="490" t="s">
        <v>418</v>
      </c>
      <c r="B209" s="485">
        <v>3459</v>
      </c>
      <c r="C209" s="492">
        <v>3535</v>
      </c>
      <c r="D209" s="492">
        <v>3431</v>
      </c>
    </row>
    <row r="210" spans="1:4">
      <c r="A210" s="490" t="s">
        <v>417</v>
      </c>
      <c r="B210" s="485">
        <v>7109</v>
      </c>
      <c r="C210" s="492">
        <v>6947</v>
      </c>
      <c r="D210" s="492">
        <v>6042</v>
      </c>
    </row>
    <row r="211" spans="1:4">
      <c r="A211" s="490" t="s">
        <v>416</v>
      </c>
      <c r="B211" s="485">
        <v>5922</v>
      </c>
      <c r="C211" s="492">
        <v>5958</v>
      </c>
      <c r="D211" s="492">
        <v>5589</v>
      </c>
    </row>
    <row r="212" spans="1:4">
      <c r="A212" s="490" t="s">
        <v>415</v>
      </c>
      <c r="B212" s="485">
        <v>9991</v>
      </c>
      <c r="C212" s="492">
        <v>10776</v>
      </c>
      <c r="D212" s="492">
        <v>9870</v>
      </c>
    </row>
    <row r="213" spans="1:4">
      <c r="A213" s="490" t="s">
        <v>414</v>
      </c>
      <c r="B213" s="485">
        <v>11915</v>
      </c>
      <c r="C213" s="492">
        <v>12753</v>
      </c>
      <c r="D213" s="492">
        <v>12563</v>
      </c>
    </row>
    <row r="214" spans="1:4">
      <c r="A214" s="490" t="s">
        <v>413</v>
      </c>
      <c r="B214" s="485">
        <v>26956</v>
      </c>
      <c r="C214" s="492">
        <v>25838</v>
      </c>
      <c r="D214" s="492">
        <v>24433</v>
      </c>
    </row>
    <row r="215" spans="1:4">
      <c r="A215" s="490" t="s">
        <v>412</v>
      </c>
      <c r="B215" s="492">
        <v>2725</v>
      </c>
      <c r="C215" s="492">
        <v>2515</v>
      </c>
      <c r="D215" s="492">
        <v>2273</v>
      </c>
    </row>
    <row r="216" spans="1:4">
      <c r="A216" s="490" t="s">
        <v>411</v>
      </c>
      <c r="B216" s="485">
        <v>4388</v>
      </c>
      <c r="C216" s="492">
        <v>4451</v>
      </c>
      <c r="D216" s="492">
        <v>4770</v>
      </c>
    </row>
    <row r="217" spans="1:4">
      <c r="A217" s="490" t="s">
        <v>410</v>
      </c>
      <c r="B217" s="485">
        <v>4432</v>
      </c>
      <c r="C217" s="492">
        <v>4974</v>
      </c>
      <c r="D217" s="492">
        <v>5001</v>
      </c>
    </row>
    <row r="218" spans="1:4">
      <c r="A218" s="490" t="s">
        <v>409</v>
      </c>
      <c r="B218" s="485">
        <v>7815</v>
      </c>
      <c r="C218" s="492">
        <v>7806</v>
      </c>
      <c r="D218" s="492">
        <v>7552</v>
      </c>
    </row>
    <row r="219" spans="1:4">
      <c r="A219" s="490" t="s">
        <v>408</v>
      </c>
      <c r="B219" s="485">
        <v>6988</v>
      </c>
      <c r="C219" s="492">
        <v>7841</v>
      </c>
      <c r="D219" s="492">
        <v>7798</v>
      </c>
    </row>
    <row r="220" spans="1:4">
      <c r="A220" s="490" t="s">
        <v>407</v>
      </c>
      <c r="B220" s="485">
        <v>13849</v>
      </c>
      <c r="C220" s="492">
        <v>13566</v>
      </c>
      <c r="D220" s="492">
        <v>12018</v>
      </c>
    </row>
    <row r="221" spans="1:4">
      <c r="A221" s="490" t="s">
        <v>406</v>
      </c>
      <c r="B221" s="485">
        <v>3007</v>
      </c>
      <c r="C221" s="492">
        <v>3060</v>
      </c>
      <c r="D221" s="492">
        <v>2701</v>
      </c>
    </row>
    <row r="222" spans="1:4">
      <c r="A222" s="490" t="s">
        <v>405</v>
      </c>
      <c r="B222" s="492">
        <v>4710</v>
      </c>
      <c r="C222" s="492">
        <v>4758</v>
      </c>
      <c r="D222" s="492">
        <v>4762</v>
      </c>
    </row>
    <row r="223" spans="1:4">
      <c r="A223" s="490" t="s">
        <v>404</v>
      </c>
      <c r="B223" s="485">
        <v>6589</v>
      </c>
      <c r="C223" s="492">
        <v>7138</v>
      </c>
      <c r="D223" s="492">
        <v>6783</v>
      </c>
    </row>
    <row r="224" spans="1:4">
      <c r="A224" s="490" t="s">
        <v>403</v>
      </c>
      <c r="B224" s="485">
        <v>7903</v>
      </c>
      <c r="C224" s="492">
        <v>8700</v>
      </c>
      <c r="D224" s="492">
        <v>9136</v>
      </c>
    </row>
    <row r="225" spans="1:4">
      <c r="A225" s="490" t="s">
        <v>402</v>
      </c>
      <c r="B225" s="485">
        <v>34526</v>
      </c>
      <c r="C225" s="492">
        <v>32355</v>
      </c>
      <c r="D225" s="492">
        <v>28910</v>
      </c>
    </row>
    <row r="226" spans="1:4">
      <c r="A226" s="490" t="s">
        <v>401</v>
      </c>
      <c r="B226" s="485">
        <v>20982</v>
      </c>
      <c r="C226" s="492">
        <v>20556</v>
      </c>
      <c r="D226" s="492">
        <v>18627</v>
      </c>
    </row>
    <row r="227" spans="1:4">
      <c r="A227" s="490" t="s">
        <v>400</v>
      </c>
      <c r="B227" s="485">
        <v>41561</v>
      </c>
      <c r="C227" s="492">
        <v>39421</v>
      </c>
      <c r="D227" s="492">
        <v>33750</v>
      </c>
    </row>
    <row r="228" spans="1:4">
      <c r="A228" s="490" t="s">
        <v>399</v>
      </c>
      <c r="B228" s="485">
        <v>1208</v>
      </c>
      <c r="C228" s="492">
        <v>1307</v>
      </c>
      <c r="D228" s="492">
        <v>1167</v>
      </c>
    </row>
    <row r="229" spans="1:4">
      <c r="A229" s="490" t="s">
        <v>398</v>
      </c>
      <c r="B229" s="485">
        <v>4593</v>
      </c>
      <c r="C229" s="492">
        <v>4878</v>
      </c>
      <c r="D229" s="492">
        <v>4966</v>
      </c>
    </row>
    <row r="230" spans="1:4">
      <c r="A230" s="490" t="s">
        <v>397</v>
      </c>
      <c r="B230" s="492">
        <v>2005</v>
      </c>
      <c r="C230" s="492">
        <v>1895</v>
      </c>
      <c r="D230" s="492">
        <v>1758</v>
      </c>
    </row>
    <row r="231" spans="1:4">
      <c r="A231" s="490" t="s">
        <v>396</v>
      </c>
      <c r="B231" s="485">
        <v>20274</v>
      </c>
      <c r="C231" s="492">
        <v>20977</v>
      </c>
      <c r="D231" s="492">
        <v>19510</v>
      </c>
    </row>
    <row r="232" spans="1:4">
      <c r="A232" s="490" t="s">
        <v>395</v>
      </c>
      <c r="B232" s="485">
        <v>1124</v>
      </c>
      <c r="C232" s="492">
        <v>1137</v>
      </c>
      <c r="D232" s="492">
        <v>1000</v>
      </c>
    </row>
    <row r="233" spans="1:4">
      <c r="A233" s="490" t="s">
        <v>394</v>
      </c>
      <c r="B233" s="485">
        <v>3722</v>
      </c>
      <c r="C233" s="492">
        <v>3928</v>
      </c>
      <c r="D233" s="492">
        <v>3937</v>
      </c>
    </row>
    <row r="234" spans="1:4">
      <c r="A234" s="490" t="s">
        <v>393</v>
      </c>
      <c r="B234" s="485">
        <v>33846</v>
      </c>
      <c r="C234" s="492">
        <v>33751</v>
      </c>
      <c r="D234" s="492">
        <v>32052</v>
      </c>
    </row>
    <row r="235" spans="1:4">
      <c r="A235" s="490" t="s">
        <v>392</v>
      </c>
      <c r="B235" s="485">
        <v>10446</v>
      </c>
      <c r="C235" s="492">
        <v>10464</v>
      </c>
      <c r="D235" s="492">
        <v>9569</v>
      </c>
    </row>
    <row r="236" spans="1:4">
      <c r="A236" s="490" t="s">
        <v>391</v>
      </c>
      <c r="B236" s="485">
        <v>10751</v>
      </c>
      <c r="C236" s="492">
        <v>12448</v>
      </c>
      <c r="D236" s="492">
        <v>15437</v>
      </c>
    </row>
    <row r="237" spans="1:4">
      <c r="A237" s="490" t="s">
        <v>390</v>
      </c>
      <c r="B237" s="485">
        <v>4076</v>
      </c>
      <c r="C237" s="492">
        <v>4091</v>
      </c>
      <c r="D237" s="492">
        <v>4022</v>
      </c>
    </row>
    <row r="238" spans="1:4">
      <c r="A238" s="490" t="s">
        <v>389</v>
      </c>
      <c r="B238" s="485">
        <v>2611</v>
      </c>
      <c r="C238" s="492">
        <v>2599</v>
      </c>
      <c r="D238" s="492">
        <v>2464</v>
      </c>
    </row>
    <row r="239" spans="1:4">
      <c r="A239" s="490" t="s">
        <v>388</v>
      </c>
      <c r="B239" s="485">
        <v>9060</v>
      </c>
      <c r="C239" s="492">
        <v>10452</v>
      </c>
      <c r="D239" s="492">
        <v>11460</v>
      </c>
    </row>
    <row r="240" spans="1:4">
      <c r="A240" s="490" t="s">
        <v>387</v>
      </c>
      <c r="B240" s="485">
        <v>11067</v>
      </c>
      <c r="C240" s="492">
        <v>12557</v>
      </c>
      <c r="D240" s="492">
        <v>13768</v>
      </c>
    </row>
    <row r="241" spans="1:4">
      <c r="A241" s="490" t="s">
        <v>386</v>
      </c>
      <c r="B241" s="485">
        <v>8160</v>
      </c>
      <c r="C241" s="492">
        <v>8399</v>
      </c>
      <c r="D241" s="492">
        <v>7915</v>
      </c>
    </row>
    <row r="242" spans="1:4">
      <c r="A242" s="490" t="s">
        <v>385</v>
      </c>
      <c r="B242" s="485">
        <v>5838</v>
      </c>
      <c r="C242" s="492">
        <v>6471</v>
      </c>
      <c r="D242" s="492">
        <v>6964</v>
      </c>
    </row>
    <row r="243" spans="1:4">
      <c r="A243" s="490" t="s">
        <v>384</v>
      </c>
      <c r="B243" s="485">
        <v>12435</v>
      </c>
      <c r="C243" s="492">
        <v>13982</v>
      </c>
      <c r="D243" s="492">
        <v>17101</v>
      </c>
    </row>
    <row r="244" spans="1:4">
      <c r="A244" s="490" t="s">
        <v>383</v>
      </c>
      <c r="B244" s="485">
        <v>5860</v>
      </c>
      <c r="C244" s="492">
        <v>6345</v>
      </c>
      <c r="D244" s="492">
        <v>5997</v>
      </c>
    </row>
    <row r="245" spans="1:4">
      <c r="A245" s="490" t="s">
        <v>382</v>
      </c>
      <c r="B245" s="485">
        <v>7318</v>
      </c>
      <c r="C245" s="492">
        <v>7678</v>
      </c>
      <c r="D245" s="492">
        <v>6634</v>
      </c>
    </row>
    <row r="246" spans="1:4">
      <c r="A246" s="490" t="s">
        <v>381</v>
      </c>
      <c r="B246" s="485">
        <v>16371</v>
      </c>
      <c r="C246" s="492">
        <v>16211</v>
      </c>
      <c r="D246" s="492">
        <v>14698</v>
      </c>
    </row>
    <row r="247" spans="1:4">
      <c r="A247" s="490" t="s">
        <v>380</v>
      </c>
      <c r="B247" s="492">
        <v>3017</v>
      </c>
      <c r="C247" s="492">
        <v>3920</v>
      </c>
      <c r="D247" s="492">
        <v>4488</v>
      </c>
    </row>
    <row r="248" spans="1:4">
      <c r="A248" s="490" t="s">
        <v>379</v>
      </c>
      <c r="B248" s="485">
        <v>8091</v>
      </c>
      <c r="C248" s="492">
        <v>8829</v>
      </c>
      <c r="D248" s="492">
        <v>10022</v>
      </c>
    </row>
    <row r="249" spans="1:4">
      <c r="A249" s="490" t="s">
        <v>378</v>
      </c>
      <c r="B249" s="485">
        <v>5235</v>
      </c>
      <c r="C249" s="492">
        <v>5267</v>
      </c>
      <c r="D249" s="492">
        <v>4545</v>
      </c>
    </row>
    <row r="250" spans="1:4">
      <c r="A250" s="490" t="s">
        <v>377</v>
      </c>
      <c r="B250" s="492">
        <v>5529</v>
      </c>
      <c r="C250" s="492">
        <v>5621</v>
      </c>
      <c r="D250" s="492">
        <v>5359</v>
      </c>
    </row>
    <row r="251" spans="1:4">
      <c r="A251" s="490" t="s">
        <v>376</v>
      </c>
      <c r="B251" s="485">
        <v>2828</v>
      </c>
      <c r="C251" s="492">
        <v>2726</v>
      </c>
      <c r="D251" s="492">
        <v>2414</v>
      </c>
    </row>
    <row r="252" spans="1:4">
      <c r="A252" s="490" t="s">
        <v>375</v>
      </c>
      <c r="B252" s="485">
        <v>2769</v>
      </c>
      <c r="C252" s="492">
        <v>3064</v>
      </c>
      <c r="D252" s="492">
        <v>2895</v>
      </c>
    </row>
    <row r="253" spans="1:4">
      <c r="A253" s="490" t="s">
        <v>374</v>
      </c>
      <c r="B253" s="485">
        <v>3138</v>
      </c>
      <c r="C253" s="492">
        <v>3025</v>
      </c>
      <c r="D253" s="492">
        <v>2488</v>
      </c>
    </row>
    <row r="254" spans="1:4">
      <c r="A254" s="490" t="s">
        <v>373</v>
      </c>
      <c r="B254" s="492">
        <v>3318</v>
      </c>
      <c r="C254" s="492">
        <v>3176</v>
      </c>
      <c r="D254" s="492">
        <v>2782</v>
      </c>
    </row>
    <row r="255" spans="1:4">
      <c r="A255" s="490" t="s">
        <v>372</v>
      </c>
      <c r="B255" s="485">
        <v>13370</v>
      </c>
      <c r="C255" s="492">
        <v>13396</v>
      </c>
      <c r="D255" s="492">
        <v>11965</v>
      </c>
    </row>
    <row r="256" spans="1:4">
      <c r="A256" s="490" t="s">
        <v>371</v>
      </c>
      <c r="B256" s="485">
        <v>6933</v>
      </c>
      <c r="C256" s="492">
        <v>7801</v>
      </c>
      <c r="D256" s="492">
        <v>7953</v>
      </c>
    </row>
    <row r="257" spans="1:4">
      <c r="A257" s="490" t="s">
        <v>370</v>
      </c>
      <c r="B257" s="485">
        <v>13115</v>
      </c>
      <c r="C257" s="492">
        <v>13543</v>
      </c>
      <c r="D257" s="492">
        <v>12448</v>
      </c>
    </row>
    <row r="258" spans="1:4">
      <c r="A258" s="490" t="s">
        <v>369</v>
      </c>
      <c r="B258" s="485">
        <v>10958</v>
      </c>
      <c r="C258" s="492">
        <v>10946</v>
      </c>
      <c r="D258" s="492">
        <v>10011</v>
      </c>
    </row>
    <row r="259" spans="1:4">
      <c r="A259" s="490" t="s">
        <v>368</v>
      </c>
      <c r="B259" s="485">
        <v>15062</v>
      </c>
      <c r="C259" s="492">
        <v>14809</v>
      </c>
      <c r="D259" s="492">
        <v>12590</v>
      </c>
    </row>
    <row r="260" spans="1:4">
      <c r="A260" s="490" t="s">
        <v>367</v>
      </c>
      <c r="B260" s="485">
        <v>15836</v>
      </c>
      <c r="C260" s="492">
        <v>15729</v>
      </c>
      <c r="D260" s="492">
        <v>14764</v>
      </c>
    </row>
    <row r="261" spans="1:4">
      <c r="A261" s="490" t="s">
        <v>366</v>
      </c>
      <c r="B261" s="485">
        <v>3736</v>
      </c>
      <c r="C261" s="492">
        <v>3585</v>
      </c>
      <c r="D261" s="492">
        <v>3282</v>
      </c>
    </row>
    <row r="262" spans="1:4">
      <c r="A262" s="490" t="s">
        <v>365</v>
      </c>
      <c r="B262" s="485">
        <v>19105</v>
      </c>
      <c r="C262" s="492">
        <v>18340</v>
      </c>
      <c r="D262" s="492">
        <v>15355</v>
      </c>
    </row>
    <row r="263" spans="1:4">
      <c r="A263" s="490" t="s">
        <v>364</v>
      </c>
      <c r="B263" s="485">
        <v>3197</v>
      </c>
      <c r="C263" s="492">
        <v>3329</v>
      </c>
      <c r="D263" s="492">
        <v>2752</v>
      </c>
    </row>
    <row r="264" spans="1:4">
      <c r="A264" s="490" t="s">
        <v>363</v>
      </c>
      <c r="B264" s="485">
        <v>10607</v>
      </c>
      <c r="C264" s="492">
        <v>10464</v>
      </c>
      <c r="D264" s="492">
        <v>9631</v>
      </c>
    </row>
    <row r="265" spans="1:4">
      <c r="A265" s="490" t="s">
        <v>362</v>
      </c>
      <c r="B265" s="485">
        <v>4525</v>
      </c>
      <c r="C265" s="492">
        <v>4659</v>
      </c>
      <c r="D265" s="492">
        <v>4028</v>
      </c>
    </row>
    <row r="266" spans="1:4">
      <c r="A266" s="490" t="s">
        <v>361</v>
      </c>
      <c r="B266" s="485">
        <v>22627</v>
      </c>
      <c r="C266" s="492">
        <v>23318</v>
      </c>
      <c r="D266" s="492">
        <v>24375</v>
      </c>
    </row>
    <row r="267" spans="1:4">
      <c r="A267" s="490" t="s">
        <v>360</v>
      </c>
      <c r="B267" s="485">
        <v>6893</v>
      </c>
      <c r="C267" s="492">
        <v>7092</v>
      </c>
      <c r="D267" s="492">
        <v>6285</v>
      </c>
    </row>
    <row r="268" spans="1:4">
      <c r="A268" s="490" t="s">
        <v>359</v>
      </c>
      <c r="B268" s="485">
        <v>7612</v>
      </c>
      <c r="C268" s="492">
        <v>7787</v>
      </c>
      <c r="D268" s="492">
        <v>7433</v>
      </c>
    </row>
    <row r="269" spans="1:4">
      <c r="A269" s="490" t="s">
        <v>358</v>
      </c>
      <c r="B269" s="485">
        <v>6843</v>
      </c>
      <c r="C269" s="492">
        <v>6875</v>
      </c>
      <c r="D269" s="492">
        <v>6190</v>
      </c>
    </row>
    <row r="270" spans="1:4">
      <c r="A270" s="490" t="s">
        <v>357</v>
      </c>
      <c r="B270" s="485">
        <v>6858</v>
      </c>
      <c r="C270" s="492">
        <v>6642</v>
      </c>
      <c r="D270" s="492">
        <v>5896</v>
      </c>
    </row>
    <row r="271" spans="1:4">
      <c r="A271" s="490" t="s">
        <v>356</v>
      </c>
      <c r="B271" s="485">
        <v>18934</v>
      </c>
      <c r="C271" s="492">
        <v>18789</v>
      </c>
      <c r="D271" s="492">
        <v>17007</v>
      </c>
    </row>
    <row r="272" spans="1:4">
      <c r="A272" s="490" t="s">
        <v>355</v>
      </c>
      <c r="B272" s="485">
        <v>16573</v>
      </c>
      <c r="C272" s="492">
        <v>16826</v>
      </c>
      <c r="D272" s="492">
        <v>18896</v>
      </c>
    </row>
    <row r="273" spans="1:4">
      <c r="A273" s="490" t="s">
        <v>354</v>
      </c>
      <c r="B273" s="485">
        <v>6630</v>
      </c>
      <c r="C273" s="492">
        <v>6659</v>
      </c>
      <c r="D273" s="492">
        <v>5682</v>
      </c>
    </row>
    <row r="274" spans="1:4">
      <c r="A274" s="490" t="s">
        <v>353</v>
      </c>
      <c r="B274" s="485">
        <v>10462</v>
      </c>
      <c r="C274" s="492">
        <v>10301</v>
      </c>
      <c r="D274" s="492">
        <v>9115</v>
      </c>
    </row>
    <row r="275" spans="1:4">
      <c r="A275" s="490" t="s">
        <v>352</v>
      </c>
      <c r="B275" s="485">
        <v>4199</v>
      </c>
      <c r="C275" s="492">
        <v>4304</v>
      </c>
      <c r="D275" s="492">
        <v>4062</v>
      </c>
    </row>
    <row r="276" spans="1:4">
      <c r="A276" s="490" t="s">
        <v>351</v>
      </c>
      <c r="B276" s="485">
        <v>19351</v>
      </c>
      <c r="C276" s="492">
        <v>22311</v>
      </c>
      <c r="D276" s="492">
        <v>26250</v>
      </c>
    </row>
    <row r="277" spans="1:4">
      <c r="A277" s="490" t="s">
        <v>350</v>
      </c>
      <c r="B277" s="485">
        <v>32891</v>
      </c>
      <c r="C277" s="492">
        <v>31439</v>
      </c>
      <c r="D277" s="492">
        <v>28476</v>
      </c>
    </row>
    <row r="278" spans="1:4">
      <c r="A278" s="490" t="s">
        <v>349</v>
      </c>
      <c r="B278" s="485">
        <v>8664</v>
      </c>
      <c r="C278" s="492">
        <v>9079</v>
      </c>
      <c r="D278" s="492">
        <v>8839</v>
      </c>
    </row>
    <row r="279" spans="1:4">
      <c r="A279" s="490" t="s">
        <v>348</v>
      </c>
      <c r="B279" s="493">
        <v>7063</v>
      </c>
      <c r="C279" s="492">
        <v>7261</v>
      </c>
      <c r="D279" s="492">
        <v>6848</v>
      </c>
    </row>
    <row r="280" spans="1:4">
      <c r="A280" s="490" t="s">
        <v>347</v>
      </c>
      <c r="B280" s="485">
        <v>10247</v>
      </c>
      <c r="C280" s="492">
        <v>10302</v>
      </c>
      <c r="D280" s="492">
        <v>9100</v>
      </c>
    </row>
    <row r="281" spans="1:4">
      <c r="A281" s="490" t="s">
        <v>346</v>
      </c>
      <c r="B281" s="485">
        <v>9795</v>
      </c>
      <c r="C281" s="492">
        <v>12128</v>
      </c>
      <c r="D281" s="492">
        <v>17436</v>
      </c>
    </row>
    <row r="282" spans="1:4">
      <c r="A282" s="490" t="s">
        <v>345</v>
      </c>
      <c r="B282" s="485">
        <v>19372</v>
      </c>
      <c r="C282" s="492">
        <v>23093</v>
      </c>
      <c r="D282" s="492">
        <v>34877</v>
      </c>
    </row>
    <row r="283" spans="1:4">
      <c r="A283" s="490" t="s">
        <v>344</v>
      </c>
      <c r="B283" s="485">
        <v>11296</v>
      </c>
      <c r="C283" s="492">
        <v>11471</v>
      </c>
      <c r="D283" s="492">
        <v>10772</v>
      </c>
    </row>
    <row r="284" spans="1:4">
      <c r="A284" s="490" t="s">
        <v>343</v>
      </c>
      <c r="B284" s="485">
        <v>6106</v>
      </c>
      <c r="C284" s="492">
        <v>6122</v>
      </c>
      <c r="D284" s="492">
        <v>5348</v>
      </c>
    </row>
    <row r="285" spans="1:4">
      <c r="A285" s="490" t="s">
        <v>342</v>
      </c>
      <c r="B285" s="485">
        <v>2746</v>
      </c>
      <c r="C285" s="492">
        <v>2950</v>
      </c>
      <c r="D285" s="492">
        <v>2915</v>
      </c>
    </row>
    <row r="286" spans="1:4">
      <c r="A286" s="490" t="s">
        <v>341</v>
      </c>
      <c r="B286" s="485">
        <v>5144</v>
      </c>
      <c r="C286" s="492">
        <v>4929</v>
      </c>
      <c r="D286" s="492">
        <v>4242</v>
      </c>
    </row>
    <row r="287" spans="1:4">
      <c r="A287" s="490" t="s">
        <v>340</v>
      </c>
      <c r="B287" s="485">
        <v>8908</v>
      </c>
      <c r="C287" s="492">
        <v>9203</v>
      </c>
      <c r="D287" s="492">
        <v>8389</v>
      </c>
    </row>
    <row r="288" spans="1:4">
      <c r="A288" s="490" t="s">
        <v>339</v>
      </c>
      <c r="B288" s="492">
        <v>5532</v>
      </c>
      <c r="C288" s="492">
        <v>5910</v>
      </c>
      <c r="D288" s="492">
        <v>6122</v>
      </c>
    </row>
    <row r="289" spans="1:4">
      <c r="A289" s="490" t="s">
        <v>338</v>
      </c>
      <c r="B289" s="485">
        <v>18264</v>
      </c>
      <c r="C289" s="492">
        <v>18005</v>
      </c>
      <c r="D289" s="492">
        <v>15596</v>
      </c>
    </row>
    <row r="290" spans="1:4">
      <c r="A290" s="490" t="s">
        <v>337</v>
      </c>
      <c r="B290" s="485">
        <v>25049</v>
      </c>
      <c r="C290" s="492">
        <v>24035</v>
      </c>
      <c r="D290" s="492">
        <v>24906</v>
      </c>
    </row>
    <row r="291" spans="1:4">
      <c r="A291" s="490" t="s">
        <v>336</v>
      </c>
      <c r="B291" s="485">
        <v>5929</v>
      </c>
      <c r="C291" s="492">
        <v>6259</v>
      </c>
      <c r="D291" s="492">
        <v>6637</v>
      </c>
    </row>
    <row r="292" spans="1:4">
      <c r="A292" s="490" t="s">
        <v>335</v>
      </c>
      <c r="B292" s="485">
        <v>4211</v>
      </c>
      <c r="C292" s="492">
        <v>4086</v>
      </c>
      <c r="D292" s="492">
        <v>3877</v>
      </c>
    </row>
    <row r="293" spans="1:4">
      <c r="A293" s="490" t="s">
        <v>334</v>
      </c>
      <c r="B293" s="485">
        <v>5022</v>
      </c>
      <c r="C293" s="492">
        <v>5026</v>
      </c>
      <c r="D293" s="492">
        <v>4481</v>
      </c>
    </row>
    <row r="294" spans="1:4">
      <c r="A294" s="490" t="s">
        <v>333</v>
      </c>
      <c r="B294" s="485">
        <v>11840</v>
      </c>
      <c r="C294" s="492">
        <v>12077</v>
      </c>
      <c r="D294" s="492">
        <v>11120</v>
      </c>
    </row>
    <row r="295" spans="1:4">
      <c r="A295" s="490" t="s">
        <v>332</v>
      </c>
      <c r="B295" s="485">
        <v>12652</v>
      </c>
      <c r="C295" s="492">
        <v>12291</v>
      </c>
      <c r="D295" s="492">
        <v>10694</v>
      </c>
    </row>
    <row r="296" spans="1:4">
      <c r="A296" s="490" t="s">
        <v>331</v>
      </c>
      <c r="B296" s="485">
        <v>11649</v>
      </c>
      <c r="C296" s="492">
        <v>11931</v>
      </c>
      <c r="D296" s="492">
        <v>11237</v>
      </c>
    </row>
    <row r="297" spans="1:4">
      <c r="A297" s="490" t="s">
        <v>330</v>
      </c>
      <c r="B297" s="485">
        <v>5964</v>
      </c>
      <c r="C297" s="492">
        <v>6147</v>
      </c>
      <c r="D297" s="492">
        <v>5517</v>
      </c>
    </row>
    <row r="298" spans="1:4">
      <c r="A298" s="490" t="s">
        <v>329</v>
      </c>
      <c r="B298" s="485">
        <v>18685</v>
      </c>
      <c r="C298" s="492">
        <v>17620</v>
      </c>
      <c r="D298" s="492">
        <v>16557</v>
      </c>
    </row>
    <row r="299" spans="1:4">
      <c r="A299" s="490" t="s">
        <v>328</v>
      </c>
      <c r="B299" s="485">
        <v>13349</v>
      </c>
      <c r="C299" s="492">
        <v>13749</v>
      </c>
      <c r="D299" s="492">
        <v>12551</v>
      </c>
    </row>
    <row r="300" spans="1:4">
      <c r="A300" s="490" t="s">
        <v>327</v>
      </c>
      <c r="B300" s="485">
        <v>5358</v>
      </c>
      <c r="C300" s="492">
        <v>5135</v>
      </c>
      <c r="D300" s="492">
        <v>4839</v>
      </c>
    </row>
    <row r="301" spans="1:4">
      <c r="A301" s="490" t="s">
        <v>16</v>
      </c>
      <c r="B301" s="485">
        <v>12080</v>
      </c>
      <c r="C301" s="492">
        <v>12356</v>
      </c>
      <c r="D301" s="492">
        <v>11367</v>
      </c>
    </row>
    <row r="302" spans="1:4">
      <c r="A302" s="490" t="s">
        <v>326</v>
      </c>
      <c r="B302" s="485">
        <v>4711</v>
      </c>
      <c r="C302" s="492">
        <v>4871</v>
      </c>
      <c r="D302" s="492">
        <v>4543</v>
      </c>
    </row>
    <row r="303" spans="1:4">
      <c r="A303" s="490" t="s">
        <v>325</v>
      </c>
      <c r="B303" s="485">
        <v>6936</v>
      </c>
      <c r="C303" s="492">
        <v>6667</v>
      </c>
      <c r="D303" s="492">
        <v>5780</v>
      </c>
    </row>
    <row r="304" spans="1:4">
      <c r="A304" s="490" t="s">
        <v>324</v>
      </c>
      <c r="B304" s="485">
        <v>6308</v>
      </c>
      <c r="C304" s="492">
        <v>8622</v>
      </c>
      <c r="D304" s="492">
        <v>10416</v>
      </c>
    </row>
    <row r="305" spans="1:4">
      <c r="A305" s="490" t="s">
        <v>323</v>
      </c>
      <c r="B305" s="485">
        <v>9459</v>
      </c>
      <c r="C305" s="492">
        <v>10922</v>
      </c>
      <c r="D305" s="492">
        <v>13587</v>
      </c>
    </row>
    <row r="306" spans="1:4">
      <c r="A306" s="490" t="s">
        <v>322</v>
      </c>
      <c r="B306" s="485">
        <v>23920</v>
      </c>
      <c r="C306" s="492">
        <v>23221</v>
      </c>
      <c r="D306" s="492">
        <v>21043</v>
      </c>
    </row>
    <row r="307" spans="1:4">
      <c r="A307" s="490" t="s">
        <v>321</v>
      </c>
      <c r="B307" s="485">
        <v>7681</v>
      </c>
      <c r="C307" s="492">
        <v>8044</v>
      </c>
      <c r="D307" s="492">
        <v>7731</v>
      </c>
    </row>
    <row r="308" spans="1:4">
      <c r="A308" s="490" t="s">
        <v>320</v>
      </c>
      <c r="B308" s="485">
        <v>10597</v>
      </c>
      <c r="C308" s="492">
        <v>10234</v>
      </c>
      <c r="D308" s="492">
        <v>8741</v>
      </c>
    </row>
    <row r="309" spans="1:4">
      <c r="A309" s="490" t="s">
        <v>319</v>
      </c>
      <c r="B309" s="485">
        <v>13056</v>
      </c>
      <c r="C309" s="492">
        <v>13644</v>
      </c>
      <c r="D309" s="492">
        <v>13005</v>
      </c>
    </row>
    <row r="310" spans="1:4">
      <c r="A310" s="490" t="s">
        <v>318</v>
      </c>
      <c r="B310" s="492">
        <v>5845</v>
      </c>
      <c r="C310" s="492">
        <v>5773</v>
      </c>
      <c r="D310" s="492">
        <v>5235</v>
      </c>
    </row>
    <row r="311" spans="1:4">
      <c r="A311" s="490" t="s">
        <v>317</v>
      </c>
      <c r="B311" s="485">
        <v>6789</v>
      </c>
      <c r="C311" s="492">
        <v>6855</v>
      </c>
      <c r="D311" s="492">
        <v>6360</v>
      </c>
    </row>
    <row r="312" spans="1:4">
      <c r="A312" s="490" t="s">
        <v>316</v>
      </c>
      <c r="B312" s="485">
        <v>9038</v>
      </c>
      <c r="C312" s="492">
        <v>9787</v>
      </c>
      <c r="D312" s="492">
        <v>11435</v>
      </c>
    </row>
    <row r="313" spans="1:4">
      <c r="A313" s="490" t="s">
        <v>315</v>
      </c>
      <c r="B313" s="485">
        <v>34015</v>
      </c>
      <c r="C313" s="492">
        <v>34131</v>
      </c>
      <c r="D313" s="492">
        <v>34810</v>
      </c>
    </row>
    <row r="314" spans="1:4">
      <c r="A314" s="490" t="s">
        <v>314</v>
      </c>
      <c r="B314" s="492">
        <v>3634</v>
      </c>
      <c r="C314" s="492">
        <v>3755</v>
      </c>
      <c r="D314" s="492">
        <v>3545</v>
      </c>
    </row>
    <row r="315" spans="1:4">
      <c r="A315" s="490" t="s">
        <v>313</v>
      </c>
      <c r="B315" s="485">
        <v>5009</v>
      </c>
      <c r="C315" s="492">
        <v>5504</v>
      </c>
      <c r="D315" s="492">
        <v>5263</v>
      </c>
    </row>
    <row r="316" spans="1:4">
      <c r="A316" s="490" t="s">
        <v>312</v>
      </c>
      <c r="B316" s="485">
        <v>21646</v>
      </c>
      <c r="C316" s="492">
        <v>21843</v>
      </c>
      <c r="D316" s="492">
        <v>20305</v>
      </c>
    </row>
    <row r="317" spans="1:4">
      <c r="A317" s="490" t="s">
        <v>311</v>
      </c>
      <c r="B317" s="485">
        <v>9098</v>
      </c>
      <c r="C317" s="492">
        <v>9367</v>
      </c>
      <c r="D317" s="492">
        <v>8670</v>
      </c>
    </row>
    <row r="318" spans="1:4">
      <c r="A318" s="490" t="s">
        <v>310</v>
      </c>
      <c r="B318" s="485">
        <v>4946</v>
      </c>
      <c r="C318" s="492">
        <v>4752</v>
      </c>
      <c r="D318" s="492">
        <v>4127</v>
      </c>
    </row>
    <row r="319" spans="1:4">
      <c r="A319" s="490" t="s">
        <v>309</v>
      </c>
      <c r="B319" s="485">
        <v>18106</v>
      </c>
      <c r="C319" s="492">
        <v>18600</v>
      </c>
      <c r="D319" s="492">
        <v>20910</v>
      </c>
    </row>
    <row r="320" spans="1:4">
      <c r="A320" s="490" t="s">
        <v>308</v>
      </c>
      <c r="B320" s="485">
        <v>4254</v>
      </c>
      <c r="C320" s="492">
        <v>4678</v>
      </c>
      <c r="D320" s="492">
        <v>5359</v>
      </c>
    </row>
    <row r="321" spans="1:4">
      <c r="A321" s="490" t="s">
        <v>307</v>
      </c>
      <c r="B321" s="492">
        <v>3480</v>
      </c>
      <c r="C321" s="492">
        <v>3555</v>
      </c>
      <c r="D321" s="492">
        <v>3358</v>
      </c>
    </row>
    <row r="322" spans="1:4">
      <c r="A322" s="492" t="s">
        <v>306</v>
      </c>
      <c r="B322" s="485">
        <v>6373</v>
      </c>
      <c r="C322" s="492">
        <v>10023</v>
      </c>
      <c r="D322" s="492">
        <v>16892</v>
      </c>
    </row>
    <row r="323" spans="1:4">
      <c r="A323" s="492" t="s">
        <v>305</v>
      </c>
      <c r="B323" s="485">
        <v>7820</v>
      </c>
      <c r="C323" s="492">
        <v>7775</v>
      </c>
      <c r="D323" s="492">
        <v>6680</v>
      </c>
    </row>
    <row r="324" spans="1:4">
      <c r="A324" s="490" t="s">
        <v>304</v>
      </c>
      <c r="B324" s="485">
        <v>2896</v>
      </c>
      <c r="C324" s="492">
        <v>2826</v>
      </c>
      <c r="D324" s="492">
        <v>2474</v>
      </c>
    </row>
    <row r="325" spans="1:4">
      <c r="A325" s="490" t="s">
        <v>303</v>
      </c>
      <c r="B325" s="485">
        <v>1781</v>
      </c>
      <c r="C325" s="492">
        <v>1647</v>
      </c>
      <c r="D325" s="492">
        <v>1863</v>
      </c>
    </row>
    <row r="326" spans="1:4">
      <c r="A326" s="490" t="s">
        <v>302</v>
      </c>
      <c r="B326" s="485">
        <v>4958</v>
      </c>
      <c r="C326" s="492">
        <v>4877</v>
      </c>
      <c r="D326" s="492">
        <v>3978</v>
      </c>
    </row>
    <row r="327" spans="1:4">
      <c r="A327" s="490" t="s">
        <v>301</v>
      </c>
      <c r="B327" s="485">
        <v>1041</v>
      </c>
      <c r="C327" s="492">
        <v>1441</v>
      </c>
      <c r="D327" s="492">
        <v>1846</v>
      </c>
    </row>
    <row r="328" spans="1:4">
      <c r="A328" s="490" t="s">
        <v>300</v>
      </c>
      <c r="B328" s="485">
        <v>3343</v>
      </c>
      <c r="C328" s="492">
        <v>3273</v>
      </c>
      <c r="D328" s="492">
        <v>3021</v>
      </c>
    </row>
    <row r="329" spans="1:4">
      <c r="A329" s="490" t="s">
        <v>299</v>
      </c>
      <c r="B329" s="485">
        <v>8258</v>
      </c>
      <c r="C329" s="492">
        <v>8030</v>
      </c>
      <c r="D329" s="492">
        <v>6473</v>
      </c>
    </row>
    <row r="330" spans="1:4">
      <c r="A330" s="490" t="s">
        <v>298</v>
      </c>
      <c r="B330" s="485">
        <v>2202</v>
      </c>
      <c r="C330" s="492">
        <v>2250</v>
      </c>
      <c r="D330" s="492">
        <v>2363</v>
      </c>
    </row>
    <row r="331" spans="1:4">
      <c r="A331" s="490" t="s">
        <v>297</v>
      </c>
      <c r="B331" s="485">
        <v>7454</v>
      </c>
      <c r="C331" s="492">
        <v>7496</v>
      </c>
      <c r="D331" s="492">
        <v>7096</v>
      </c>
    </row>
    <row r="332" spans="1:4">
      <c r="A332" s="490" t="s">
        <v>296</v>
      </c>
      <c r="B332" s="492">
        <v>3569</v>
      </c>
      <c r="C332" s="491">
        <v>4501</v>
      </c>
      <c r="D332" s="491">
        <v>5480</v>
      </c>
    </row>
  </sheetData>
  <mergeCells count="3">
    <mergeCell ref="A1:D1"/>
    <mergeCell ref="A3:D3"/>
    <mergeCell ref="A28:D28"/>
  </mergeCells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C38805-2276-4BE0-950B-57DDFE485F69}">
  <dimension ref="A1:H33"/>
  <sheetViews>
    <sheetView workbookViewId="0"/>
  </sheetViews>
  <sheetFormatPr defaultRowHeight="11.25"/>
  <cols>
    <col min="1" max="1" width="21.42578125" style="43" customWidth="1"/>
    <col min="2" max="8" width="10" style="43" customWidth="1"/>
    <col min="9" max="16384" width="9.140625" style="43"/>
  </cols>
  <sheetData>
    <row r="1" spans="1:8" ht="12" thickBot="1">
      <c r="A1" s="57" t="s">
        <v>54</v>
      </c>
      <c r="B1" s="56"/>
      <c r="C1" s="56"/>
      <c r="D1" s="55"/>
      <c r="E1" s="55"/>
      <c r="F1" s="55"/>
      <c r="G1" s="55"/>
    </row>
    <row r="2" spans="1:8" ht="33.75">
      <c r="A2" s="931" t="s">
        <v>37</v>
      </c>
      <c r="B2" s="54" t="s">
        <v>53</v>
      </c>
      <c r="C2" s="54" t="s">
        <v>52</v>
      </c>
      <c r="D2" s="54" t="s">
        <v>51</v>
      </c>
      <c r="E2" s="54" t="s">
        <v>50</v>
      </c>
      <c r="F2" s="53" t="s">
        <v>49</v>
      </c>
      <c r="G2" s="53" t="s">
        <v>48</v>
      </c>
      <c r="H2" s="52" t="s">
        <v>47</v>
      </c>
    </row>
    <row r="3" spans="1:8">
      <c r="A3" s="932"/>
      <c r="B3" s="930" t="s">
        <v>46</v>
      </c>
      <c r="C3" s="930"/>
      <c r="D3" s="930"/>
      <c r="E3" s="930"/>
      <c r="F3" s="933" t="s">
        <v>45</v>
      </c>
      <c r="G3" s="934"/>
      <c r="H3" s="934"/>
    </row>
    <row r="4" spans="1:8">
      <c r="A4" s="51" t="s">
        <v>44</v>
      </c>
      <c r="B4" s="50">
        <v>736.6395</v>
      </c>
      <c r="C4" s="50">
        <v>78.218249999999983</v>
      </c>
      <c r="D4" s="50">
        <v>814.85775000000001</v>
      </c>
      <c r="E4" s="50">
        <v>526.69724999999994</v>
      </c>
      <c r="F4" s="50">
        <v>60.739794492212404</v>
      </c>
      <c r="G4" s="50">
        <v>9.5990066977947972</v>
      </c>
      <c r="H4" s="50">
        <v>54.909377550678137</v>
      </c>
    </row>
    <row r="5" spans="1:8">
      <c r="A5" s="51" t="s">
        <v>28</v>
      </c>
      <c r="B5" s="50">
        <v>506.25675000000001</v>
      </c>
      <c r="C5" s="50">
        <v>41.215000000000003</v>
      </c>
      <c r="D5" s="50">
        <v>547.47175000000004</v>
      </c>
      <c r="E5" s="50">
        <v>412.68624999999997</v>
      </c>
      <c r="F5" s="50">
        <v>57.018922927268221</v>
      </c>
      <c r="G5" s="50">
        <v>7.5282423248322861</v>
      </c>
      <c r="H5" s="50">
        <v>52.726400238294111</v>
      </c>
    </row>
    <row r="6" spans="1:8" s="47" customFormat="1">
      <c r="A6" s="46" t="s">
        <v>27</v>
      </c>
      <c r="B6" s="44">
        <v>1242.8960000000002</v>
      </c>
      <c r="C6" s="44">
        <v>119.43350000000001</v>
      </c>
      <c r="D6" s="48">
        <v>1362.3295000000003</v>
      </c>
      <c r="E6" s="44">
        <v>939.38350000000003</v>
      </c>
      <c r="F6" s="44">
        <v>59.187635469756664</v>
      </c>
      <c r="G6" s="44">
        <v>8.7668585316547869</v>
      </c>
      <c r="H6" s="44">
        <v>53.998739199891567</v>
      </c>
    </row>
    <row r="7" spans="1:8">
      <c r="A7" s="51" t="s">
        <v>26</v>
      </c>
      <c r="B7" s="50">
        <v>170.84424999999999</v>
      </c>
      <c r="C7" s="50">
        <v>18.09675</v>
      </c>
      <c r="D7" s="50">
        <v>188.94099999999997</v>
      </c>
      <c r="E7" s="50">
        <v>137.06649999999999</v>
      </c>
      <c r="F7" s="50">
        <v>57.956028618973498</v>
      </c>
      <c r="G7" s="50">
        <v>9.5779899545360738</v>
      </c>
      <c r="H7" s="50">
        <v>52.405006019800162</v>
      </c>
    </row>
    <row r="8" spans="1:8">
      <c r="A8" s="51" t="s">
        <v>25</v>
      </c>
      <c r="B8" s="50">
        <v>132.33699999999999</v>
      </c>
      <c r="C8" s="50">
        <v>11.265499999999999</v>
      </c>
      <c r="D8" s="50">
        <v>143.60249999999999</v>
      </c>
      <c r="E8" s="50">
        <v>96.328500000000005</v>
      </c>
      <c r="F8" s="50">
        <v>59.85158232991985</v>
      </c>
      <c r="G8" s="50">
        <v>7.8449191344161839</v>
      </c>
      <c r="H8" s="50">
        <v>55.156274095469115</v>
      </c>
    </row>
    <row r="9" spans="1:8">
      <c r="A9" s="51" t="s">
        <v>24</v>
      </c>
      <c r="B9" s="50">
        <v>144.226</v>
      </c>
      <c r="C9" s="50">
        <v>16.73</v>
      </c>
      <c r="D9" s="50">
        <v>160.95599999999999</v>
      </c>
      <c r="E9" s="50">
        <v>115.13449999999999</v>
      </c>
      <c r="F9" s="50">
        <v>58.298275384339561</v>
      </c>
      <c r="G9" s="50">
        <v>10.39414498372226</v>
      </c>
      <c r="H9" s="50">
        <v>52.238668117881645</v>
      </c>
    </row>
    <row r="10" spans="1:8" s="47" customFormat="1">
      <c r="A10" s="49" t="s">
        <v>23</v>
      </c>
      <c r="B10" s="44">
        <v>447.40724999999998</v>
      </c>
      <c r="C10" s="44">
        <v>46.091999999999999</v>
      </c>
      <c r="D10" s="48">
        <v>493.49924999999996</v>
      </c>
      <c r="E10" s="44">
        <v>348.53</v>
      </c>
      <c r="F10" s="44">
        <v>58.608326254699584</v>
      </c>
      <c r="G10" s="44">
        <v>9.3398318234526201</v>
      </c>
      <c r="H10" s="44">
        <v>53.134407147970222</v>
      </c>
    </row>
    <row r="11" spans="1:8">
      <c r="A11" s="51" t="s">
        <v>22</v>
      </c>
      <c r="B11" s="50">
        <v>187.44850000000002</v>
      </c>
      <c r="C11" s="50">
        <v>12.51</v>
      </c>
      <c r="D11" s="50">
        <v>199.95850000000002</v>
      </c>
      <c r="E11" s="50">
        <v>148.58625000000001</v>
      </c>
      <c r="F11" s="50">
        <v>57.369534328088434</v>
      </c>
      <c r="G11" s="50">
        <v>6.2562981818727383</v>
      </c>
      <c r="H11" s="50">
        <v>53.780325194971383</v>
      </c>
    </row>
    <row r="12" spans="1:8">
      <c r="A12" s="51" t="s">
        <v>21</v>
      </c>
      <c r="B12" s="50">
        <v>108.47775</v>
      </c>
      <c r="C12" s="50">
        <v>8.3049999999999997</v>
      </c>
      <c r="D12" s="50">
        <v>116.78274999999999</v>
      </c>
      <c r="E12" s="50">
        <v>83.637500000000003</v>
      </c>
      <c r="F12" s="50">
        <v>58.268937395298124</v>
      </c>
      <c r="G12" s="50">
        <v>7.1114954905583225</v>
      </c>
      <c r="H12" s="50">
        <v>54.125144540035251</v>
      </c>
    </row>
    <row r="13" spans="1:8">
      <c r="A13" s="51" t="s">
        <v>20</v>
      </c>
      <c r="B13" s="50">
        <v>116.37175000000001</v>
      </c>
      <c r="C13" s="50">
        <v>11.973750000000001</v>
      </c>
      <c r="D13" s="50">
        <v>128.34550000000002</v>
      </c>
      <c r="E13" s="50">
        <v>95.296999999999997</v>
      </c>
      <c r="F13" s="50">
        <v>57.388689537990324</v>
      </c>
      <c r="G13" s="50">
        <v>9.3293103381108029</v>
      </c>
      <c r="H13" s="50">
        <v>52.034720592016271</v>
      </c>
    </row>
    <row r="14" spans="1:8" s="47" customFormat="1">
      <c r="A14" s="49" t="s">
        <v>19</v>
      </c>
      <c r="B14" s="44">
        <v>412.298</v>
      </c>
      <c r="C14" s="44">
        <v>32.789000000000001</v>
      </c>
      <c r="D14" s="48">
        <v>445.08699999999999</v>
      </c>
      <c r="E14" s="44">
        <v>327.52099999999996</v>
      </c>
      <c r="F14" s="44">
        <v>57.608386141484424</v>
      </c>
      <c r="G14" s="44">
        <v>7.3668743414208908</v>
      </c>
      <c r="H14" s="44">
        <v>53.364448724320745</v>
      </c>
    </row>
    <row r="15" spans="1:8">
      <c r="A15" s="51" t="s">
        <v>18</v>
      </c>
      <c r="B15" s="50">
        <v>139.84925000000001</v>
      </c>
      <c r="C15" s="50">
        <v>23.628250000000001</v>
      </c>
      <c r="D15" s="50">
        <v>163.47749999999999</v>
      </c>
      <c r="E15" s="50">
        <v>140.34450000000001</v>
      </c>
      <c r="F15" s="50">
        <v>53.806998834844087</v>
      </c>
      <c r="G15" s="50">
        <v>14.453518068235688</v>
      </c>
      <c r="H15" s="50">
        <v>46.029994536274529</v>
      </c>
    </row>
    <row r="16" spans="1:8">
      <c r="A16" s="51" t="s">
        <v>17</v>
      </c>
      <c r="B16" s="50">
        <v>109.11425</v>
      </c>
      <c r="C16" s="50">
        <v>16.420000000000002</v>
      </c>
      <c r="D16" s="50">
        <v>125.53425</v>
      </c>
      <c r="E16" s="50">
        <v>120.76975</v>
      </c>
      <c r="F16" s="50">
        <v>50.967199071066652</v>
      </c>
      <c r="G16" s="50">
        <v>13.080095671101713</v>
      </c>
      <c r="H16" s="50">
        <v>44.300640671690267</v>
      </c>
    </row>
    <row r="17" spans="1:8">
      <c r="A17" s="51" t="s">
        <v>16</v>
      </c>
      <c r="B17" s="50">
        <v>84.926749999999998</v>
      </c>
      <c r="C17" s="50">
        <v>8.4284999999999997</v>
      </c>
      <c r="D17" s="50">
        <v>93.355249999999998</v>
      </c>
      <c r="E17" s="50">
        <v>84.488749999999996</v>
      </c>
      <c r="F17" s="50">
        <v>52.49277456647399</v>
      </c>
      <c r="G17" s="50">
        <v>9.0284156488253213</v>
      </c>
      <c r="H17" s="50">
        <v>47.753508693011852</v>
      </c>
    </row>
    <row r="18" spans="1:8" s="47" customFormat="1">
      <c r="A18" s="49" t="s">
        <v>15</v>
      </c>
      <c r="B18" s="44">
        <v>333.89049999999997</v>
      </c>
      <c r="C18" s="44">
        <v>48.476749999999996</v>
      </c>
      <c r="D18" s="48">
        <v>382.36724999999996</v>
      </c>
      <c r="E18" s="44">
        <v>345.60300000000007</v>
      </c>
      <c r="F18" s="44">
        <v>52.525120360344381</v>
      </c>
      <c r="G18" s="44">
        <v>12.678060163363886</v>
      </c>
      <c r="H18" s="44">
        <v>45.865954000180629</v>
      </c>
    </row>
    <row r="19" spans="1:8">
      <c r="A19" s="46" t="s">
        <v>14</v>
      </c>
      <c r="B19" s="44">
        <v>1193.59575</v>
      </c>
      <c r="C19" s="44">
        <v>127.35775</v>
      </c>
      <c r="D19" s="44">
        <v>1320.9534999999998</v>
      </c>
      <c r="E19" s="44">
        <v>1021.654</v>
      </c>
      <c r="F19" s="44">
        <v>56.388170019945719</v>
      </c>
      <c r="G19" s="44">
        <v>9.6413499793898882</v>
      </c>
      <c r="H19" s="44">
        <v>50.951589201349343</v>
      </c>
    </row>
    <row r="20" spans="1:8">
      <c r="A20" s="51" t="s">
        <v>13</v>
      </c>
      <c r="B20" s="50">
        <v>217.48174999999998</v>
      </c>
      <c r="C20" s="50">
        <v>47.158249999999995</v>
      </c>
      <c r="D20" s="50">
        <v>264.64</v>
      </c>
      <c r="E20" s="50">
        <v>248.7825</v>
      </c>
      <c r="F20" s="50">
        <v>51.544293442535135</v>
      </c>
      <c r="G20" s="50">
        <v>17.819774032648127</v>
      </c>
      <c r="H20" s="50">
        <v>42.359216824350312</v>
      </c>
    </row>
    <row r="21" spans="1:8">
      <c r="A21" s="51" t="s">
        <v>12</v>
      </c>
      <c r="B21" s="50">
        <v>108.50399999999999</v>
      </c>
      <c r="C21" s="50">
        <v>16.220500000000001</v>
      </c>
      <c r="D21" s="50">
        <v>124.72449999999999</v>
      </c>
      <c r="E21" s="50">
        <v>110.5235</v>
      </c>
      <c r="F21" s="50">
        <v>53.018304087601166</v>
      </c>
      <c r="G21" s="50">
        <v>13.005063159202884</v>
      </c>
      <c r="H21" s="50">
        <v>46.123240155070391</v>
      </c>
    </row>
    <row r="22" spans="1:8">
      <c r="A22" s="51" t="s">
        <v>11</v>
      </c>
      <c r="B22" s="50">
        <v>61.005250000000004</v>
      </c>
      <c r="C22" s="50">
        <v>14.066000000000001</v>
      </c>
      <c r="D22" s="50">
        <v>75.071250000000006</v>
      </c>
      <c r="E22" s="50">
        <v>78.927250000000015</v>
      </c>
      <c r="F22" s="50">
        <v>48.748039753633961</v>
      </c>
      <c r="G22" s="50">
        <v>18.73686664335548</v>
      </c>
      <c r="H22" s="50">
        <v>39.614184553745645</v>
      </c>
    </row>
    <row r="23" spans="1:8" s="47" customFormat="1">
      <c r="A23" s="49" t="s">
        <v>10</v>
      </c>
      <c r="B23" s="44">
        <v>386.99075000000005</v>
      </c>
      <c r="C23" s="44">
        <v>77.444249999999997</v>
      </c>
      <c r="D23" s="48">
        <v>464.435</v>
      </c>
      <c r="E23" s="44">
        <v>438.23325</v>
      </c>
      <c r="F23" s="44">
        <v>51.451349928392851</v>
      </c>
      <c r="G23" s="44">
        <v>16.674938365971553</v>
      </c>
      <c r="H23" s="44">
        <v>42.871869039372996</v>
      </c>
    </row>
    <row r="24" spans="1:8">
      <c r="A24" s="51" t="s">
        <v>9</v>
      </c>
      <c r="B24" s="50">
        <v>190.12650000000002</v>
      </c>
      <c r="C24" s="50">
        <v>28.857000000000003</v>
      </c>
      <c r="D24" s="50">
        <v>218.98350000000002</v>
      </c>
      <c r="E24" s="50">
        <v>193.745</v>
      </c>
      <c r="F24" s="50">
        <v>53.057518441299791</v>
      </c>
      <c r="G24" s="50">
        <v>13.177705169567568</v>
      </c>
      <c r="H24" s="50">
        <v>46.06575509081636</v>
      </c>
    </row>
    <row r="25" spans="1:8">
      <c r="A25" s="51" t="s">
        <v>8</v>
      </c>
      <c r="B25" s="50">
        <v>139.3005</v>
      </c>
      <c r="C25" s="50">
        <v>17.334</v>
      </c>
      <c r="D25" s="50">
        <v>156.6345</v>
      </c>
      <c r="E25" s="50">
        <v>136.69624999999999</v>
      </c>
      <c r="F25" s="50">
        <v>53.398595271719728</v>
      </c>
      <c r="G25" s="50">
        <v>11.066527489154687</v>
      </c>
      <c r="H25" s="50">
        <v>47.489225047152409</v>
      </c>
    </row>
    <row r="26" spans="1:8" s="47" customFormat="1">
      <c r="A26" s="51" t="s">
        <v>7</v>
      </c>
      <c r="B26" s="50">
        <v>177.89250000000001</v>
      </c>
      <c r="C26" s="50">
        <v>40.177250000000001</v>
      </c>
      <c r="D26" s="50">
        <v>218.06975</v>
      </c>
      <c r="E26" s="50">
        <v>200.70050000000001</v>
      </c>
      <c r="F26" s="50">
        <v>52.07384001131885</v>
      </c>
      <c r="G26" s="50">
        <v>18.424036346169061</v>
      </c>
      <c r="H26" s="50">
        <v>42.479736800787542</v>
      </c>
    </row>
    <row r="27" spans="1:8" s="47" customFormat="1">
      <c r="A27" s="49" t="s">
        <v>6</v>
      </c>
      <c r="B27" s="44">
        <v>507.31925000000001</v>
      </c>
      <c r="C27" s="44">
        <v>86.368750000000006</v>
      </c>
      <c r="D27" s="48">
        <v>593.68799999999999</v>
      </c>
      <c r="E27" s="44">
        <v>531.14149999999995</v>
      </c>
      <c r="F27" s="44">
        <v>52.780265809173756</v>
      </c>
      <c r="G27" s="44">
        <v>14.54783488970638</v>
      </c>
      <c r="H27" s="44">
        <v>45.101879884907007</v>
      </c>
    </row>
    <row r="28" spans="1:8">
      <c r="A28" s="51" t="s">
        <v>5</v>
      </c>
      <c r="B28" s="50">
        <v>193.67350000000002</v>
      </c>
      <c r="C28" s="50">
        <v>23.0655</v>
      </c>
      <c r="D28" s="50">
        <v>216.73900000000003</v>
      </c>
      <c r="E28" s="50">
        <v>185.45425</v>
      </c>
      <c r="F28" s="50">
        <v>53.889268405175869</v>
      </c>
      <c r="G28" s="50">
        <v>10.64206257295641</v>
      </c>
      <c r="H28" s="50">
        <v>48.154338741388628</v>
      </c>
    </row>
    <row r="29" spans="1:8">
      <c r="A29" s="51" t="s">
        <v>4</v>
      </c>
      <c r="B29" s="50">
        <v>127.244</v>
      </c>
      <c r="C29" s="50">
        <v>17.176000000000002</v>
      </c>
      <c r="D29" s="50">
        <v>144.41999999999999</v>
      </c>
      <c r="E29" s="50">
        <v>131.154</v>
      </c>
      <c r="F29" s="50">
        <v>52.406975984672002</v>
      </c>
      <c r="G29" s="50">
        <v>11.893089599778424</v>
      </c>
      <c r="H29" s="50">
        <v>46.174167374280586</v>
      </c>
    </row>
    <row r="30" spans="1:8">
      <c r="A30" s="51" t="s">
        <v>3</v>
      </c>
      <c r="B30" s="50">
        <v>160.22800000000001</v>
      </c>
      <c r="C30" s="50">
        <v>17.03575</v>
      </c>
      <c r="D30" s="50">
        <v>177.26374999999999</v>
      </c>
      <c r="E30" s="50">
        <v>148.82925</v>
      </c>
      <c r="F30" s="50">
        <v>54.359875863634002</v>
      </c>
      <c r="G30" s="50">
        <v>9.6103969367679518</v>
      </c>
      <c r="H30" s="50">
        <v>49.135676018804453</v>
      </c>
    </row>
    <row r="31" spans="1:8" s="47" customFormat="1">
      <c r="A31" s="49" t="s">
        <v>2</v>
      </c>
      <c r="B31" s="44">
        <v>481.14524999999998</v>
      </c>
      <c r="C31" s="44">
        <v>57.276750000000007</v>
      </c>
      <c r="D31" s="48">
        <v>538.42200000000003</v>
      </c>
      <c r="E31" s="44">
        <v>465.43700000000001</v>
      </c>
      <c r="F31" s="44">
        <v>53.63522167953866</v>
      </c>
      <c r="G31" s="44">
        <v>10.6378918394865</v>
      </c>
      <c r="H31" s="44">
        <v>47.929564809400524</v>
      </c>
    </row>
    <row r="32" spans="1:8">
      <c r="A32" s="46" t="s">
        <v>1</v>
      </c>
      <c r="B32" s="44">
        <f>B23+B27+B31</f>
        <v>1375.45525</v>
      </c>
      <c r="C32" s="44">
        <f>C23+C27+C31</f>
        <v>221.08974999999998</v>
      </c>
      <c r="D32" s="44">
        <f>D23+D27+D31</f>
        <v>1596.5450000000001</v>
      </c>
      <c r="E32" s="44">
        <f>E23+E27+E31</f>
        <v>1434.8117499999998</v>
      </c>
      <c r="F32" s="44">
        <v>52.667671002431504</v>
      </c>
      <c r="G32" s="44">
        <v>13.848012426834194</v>
      </c>
      <c r="H32" s="44">
        <v>45.374245377090638</v>
      </c>
    </row>
    <row r="33" spans="1:8">
      <c r="A33" s="45" t="s">
        <v>0</v>
      </c>
      <c r="B33" s="44">
        <v>3811.9467499999996</v>
      </c>
      <c r="C33" s="44">
        <v>467.88099999999997</v>
      </c>
      <c r="D33" s="44">
        <v>4279.8277499999995</v>
      </c>
      <c r="E33" s="44">
        <v>3395.8494999999998</v>
      </c>
      <c r="F33" s="44">
        <v>55.758307841825946</v>
      </c>
      <c r="G33" s="44">
        <v>10.93223903695657</v>
      </c>
      <c r="H33" s="44">
        <v>49.662676345595436</v>
      </c>
    </row>
  </sheetData>
  <mergeCells count="3">
    <mergeCell ref="B3:E3"/>
    <mergeCell ref="A2:A3"/>
    <mergeCell ref="F3:H3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>
    <oddFooter>&amp;C&amp;Z&amp;F&amp;R&amp;D</oddFooter>
  </headerFooter>
  <legacy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6F74E6-7B2C-4026-9685-ED773F799461}">
  <dimension ref="A1:J35"/>
  <sheetViews>
    <sheetView workbookViewId="0"/>
  </sheetViews>
  <sheetFormatPr defaultRowHeight="11.25"/>
  <cols>
    <col min="1" max="1" width="21.28515625" style="1" customWidth="1"/>
    <col min="2" max="10" width="10.7109375" style="1" customWidth="1"/>
    <col min="11" max="16384" width="9.140625" style="1"/>
  </cols>
  <sheetData>
    <row r="1" spans="1:10" s="503" customFormat="1" ht="12.75" customHeight="1">
      <c r="A1" s="505" t="s">
        <v>631</v>
      </c>
      <c r="B1" s="504"/>
      <c r="C1" s="504"/>
      <c r="D1" s="504"/>
      <c r="E1" s="504"/>
      <c r="F1" s="504"/>
      <c r="G1" s="504"/>
      <c r="H1" s="504"/>
      <c r="I1" s="504"/>
      <c r="J1" s="504"/>
    </row>
    <row r="2" spans="1:10" s="37" customFormat="1" ht="22.5" customHeight="1">
      <c r="A2" s="19" t="s">
        <v>37</v>
      </c>
      <c r="B2" s="502" t="s">
        <v>630</v>
      </c>
      <c r="C2" s="502" t="s">
        <v>629</v>
      </c>
      <c r="D2" s="501" t="s">
        <v>628</v>
      </c>
      <c r="E2" s="501" t="s">
        <v>627</v>
      </c>
      <c r="F2" s="501" t="s">
        <v>626</v>
      </c>
      <c r="G2" s="501" t="s">
        <v>625</v>
      </c>
      <c r="H2" s="501" t="s">
        <v>624</v>
      </c>
      <c r="I2" s="501" t="s">
        <v>623</v>
      </c>
      <c r="J2" s="19" t="s">
        <v>0</v>
      </c>
    </row>
    <row r="3" spans="1:10" s="32" customFormat="1" ht="15" customHeight="1">
      <c r="A3" s="32" t="s">
        <v>44</v>
      </c>
      <c r="B3" s="16" t="s">
        <v>29</v>
      </c>
      <c r="C3" s="16" t="s">
        <v>29</v>
      </c>
      <c r="D3" s="16" t="s">
        <v>29</v>
      </c>
      <c r="E3" s="16" t="s">
        <v>29</v>
      </c>
      <c r="F3" s="16" t="s">
        <v>29</v>
      </c>
      <c r="G3" s="16" t="s">
        <v>29</v>
      </c>
      <c r="H3" s="16" t="s">
        <v>29</v>
      </c>
      <c r="I3" s="17">
        <v>1</v>
      </c>
      <c r="J3" s="32">
        <v>1</v>
      </c>
    </row>
    <row r="4" spans="1:10" ht="11.1" customHeight="1">
      <c r="A4" s="85" t="s">
        <v>28</v>
      </c>
      <c r="B4" s="146">
        <v>6</v>
      </c>
      <c r="C4" s="146">
        <v>14</v>
      </c>
      <c r="D4" s="146">
        <v>37</v>
      </c>
      <c r="E4" s="146">
        <v>64</v>
      </c>
      <c r="F4" s="146">
        <v>27</v>
      </c>
      <c r="G4" s="146">
        <v>38</v>
      </c>
      <c r="H4" s="146">
        <v>1</v>
      </c>
      <c r="I4" s="16" t="s">
        <v>29</v>
      </c>
      <c r="J4" s="146">
        <v>187</v>
      </c>
    </row>
    <row r="5" spans="1:10" ht="11.1" customHeight="1">
      <c r="A5" s="499" t="s">
        <v>27</v>
      </c>
      <c r="B5" s="479">
        <v>6</v>
      </c>
      <c r="C5" s="479">
        <v>14</v>
      </c>
      <c r="D5" s="479">
        <v>37</v>
      </c>
      <c r="E5" s="479">
        <v>64</v>
      </c>
      <c r="F5" s="479">
        <v>27</v>
      </c>
      <c r="G5" s="479">
        <v>38</v>
      </c>
      <c r="H5" s="479">
        <v>1</v>
      </c>
      <c r="I5" s="479">
        <v>1</v>
      </c>
      <c r="J5" s="479">
        <v>188</v>
      </c>
    </row>
    <row r="6" spans="1:10" ht="11.1" customHeight="1">
      <c r="A6" s="85" t="s">
        <v>26</v>
      </c>
      <c r="B6" s="146">
        <v>3</v>
      </c>
      <c r="C6" s="146">
        <v>21</v>
      </c>
      <c r="D6" s="146">
        <v>31</v>
      </c>
      <c r="E6" s="146">
        <v>40</v>
      </c>
      <c r="F6" s="146">
        <v>8</v>
      </c>
      <c r="G6" s="146">
        <v>4</v>
      </c>
      <c r="H6" s="16" t="s">
        <v>29</v>
      </c>
      <c r="I6" s="16">
        <v>1</v>
      </c>
      <c r="J6" s="146">
        <v>108</v>
      </c>
    </row>
    <row r="7" spans="1:10" ht="11.1" customHeight="1">
      <c r="A7" s="85" t="s">
        <v>25</v>
      </c>
      <c r="B7" s="146">
        <v>7</v>
      </c>
      <c r="C7" s="146">
        <v>15</v>
      </c>
      <c r="D7" s="146">
        <v>22</v>
      </c>
      <c r="E7" s="146">
        <v>22</v>
      </c>
      <c r="F7" s="146">
        <v>4</v>
      </c>
      <c r="G7" s="146">
        <v>5</v>
      </c>
      <c r="H7" s="146">
        <v>1</v>
      </c>
      <c r="I7" s="16" t="s">
        <v>29</v>
      </c>
      <c r="J7" s="146">
        <v>76</v>
      </c>
    </row>
    <row r="8" spans="1:10" ht="11.1" customHeight="1">
      <c r="A8" s="85" t="s">
        <v>24</v>
      </c>
      <c r="B8" s="146">
        <v>106</v>
      </c>
      <c r="C8" s="146">
        <v>54</v>
      </c>
      <c r="D8" s="146">
        <v>32</v>
      </c>
      <c r="E8" s="146">
        <v>15</v>
      </c>
      <c r="F8" s="146">
        <v>4</v>
      </c>
      <c r="G8" s="146">
        <v>5</v>
      </c>
      <c r="H8" s="146">
        <v>1</v>
      </c>
      <c r="I8" s="16" t="s">
        <v>29</v>
      </c>
      <c r="J8" s="146">
        <v>217</v>
      </c>
    </row>
    <row r="9" spans="1:10" ht="11.1" customHeight="1">
      <c r="A9" s="500" t="s">
        <v>23</v>
      </c>
      <c r="B9" s="479">
        <v>116</v>
      </c>
      <c r="C9" s="479">
        <v>90</v>
      </c>
      <c r="D9" s="479">
        <v>85</v>
      </c>
      <c r="E9" s="479">
        <v>77</v>
      </c>
      <c r="F9" s="479">
        <v>16</v>
      </c>
      <c r="G9" s="479">
        <v>14</v>
      </c>
      <c r="H9" s="479">
        <v>2</v>
      </c>
      <c r="I9" s="479">
        <v>1</v>
      </c>
      <c r="J9" s="479">
        <v>401</v>
      </c>
    </row>
    <row r="10" spans="1:10" ht="11.1" customHeight="1">
      <c r="A10" s="85" t="s">
        <v>22</v>
      </c>
      <c r="B10" s="146">
        <v>59</v>
      </c>
      <c r="C10" s="146">
        <v>43</v>
      </c>
      <c r="D10" s="146">
        <v>45</v>
      </c>
      <c r="E10" s="146">
        <v>29</v>
      </c>
      <c r="F10" s="146">
        <v>2</v>
      </c>
      <c r="G10" s="146">
        <v>3</v>
      </c>
      <c r="H10" s="146">
        <v>1</v>
      </c>
      <c r="I10" s="146">
        <v>1</v>
      </c>
      <c r="J10" s="146">
        <v>183</v>
      </c>
    </row>
    <row r="11" spans="1:10" ht="11.1" customHeight="1">
      <c r="A11" s="85" t="s">
        <v>21</v>
      </c>
      <c r="B11" s="146">
        <v>135</v>
      </c>
      <c r="C11" s="146">
        <v>50</v>
      </c>
      <c r="D11" s="146">
        <v>16</v>
      </c>
      <c r="E11" s="146">
        <v>9</v>
      </c>
      <c r="F11" s="146">
        <v>1</v>
      </c>
      <c r="G11" s="146">
        <v>4</v>
      </c>
      <c r="H11" s="146">
        <v>1</v>
      </c>
      <c r="I11" s="16" t="s">
        <v>29</v>
      </c>
      <c r="J11" s="146">
        <v>216</v>
      </c>
    </row>
    <row r="12" spans="1:10" ht="11.1" customHeight="1">
      <c r="A12" s="85" t="s">
        <v>20</v>
      </c>
      <c r="B12" s="146">
        <v>160</v>
      </c>
      <c r="C12" s="146">
        <v>55</v>
      </c>
      <c r="D12" s="146">
        <v>30</v>
      </c>
      <c r="E12" s="146">
        <v>8</v>
      </c>
      <c r="F12" s="146">
        <v>2</v>
      </c>
      <c r="G12" s="146">
        <v>2</v>
      </c>
      <c r="H12" s="146">
        <v>1</v>
      </c>
      <c r="I12" s="16" t="s">
        <v>29</v>
      </c>
      <c r="J12" s="146">
        <v>258</v>
      </c>
    </row>
    <row r="13" spans="1:10" ht="11.1" customHeight="1">
      <c r="A13" s="500" t="s">
        <v>19</v>
      </c>
      <c r="B13" s="479">
        <v>354</v>
      </c>
      <c r="C13" s="479">
        <v>148</v>
      </c>
      <c r="D13" s="479">
        <v>91</v>
      </c>
      <c r="E13" s="479">
        <v>46</v>
      </c>
      <c r="F13" s="479">
        <v>5</v>
      </c>
      <c r="G13" s="479">
        <v>9</v>
      </c>
      <c r="H13" s="479">
        <v>3</v>
      </c>
      <c r="I13" s="479">
        <v>1</v>
      </c>
      <c r="J13" s="479">
        <v>657</v>
      </c>
    </row>
    <row r="14" spans="1:10" ht="11.1" customHeight="1">
      <c r="A14" s="85" t="s">
        <v>18</v>
      </c>
      <c r="B14" s="146">
        <v>207</v>
      </c>
      <c r="C14" s="146">
        <v>50</v>
      </c>
      <c r="D14" s="146">
        <v>24</v>
      </c>
      <c r="E14" s="146">
        <v>13</v>
      </c>
      <c r="F14" s="146">
        <v>3</v>
      </c>
      <c r="G14" s="146">
        <v>3</v>
      </c>
      <c r="H14" s="16" t="s">
        <v>29</v>
      </c>
      <c r="I14" s="16">
        <v>1</v>
      </c>
      <c r="J14" s="146">
        <v>301</v>
      </c>
    </row>
    <row r="15" spans="1:10" ht="11.1" customHeight="1">
      <c r="A15" s="85" t="s">
        <v>17</v>
      </c>
      <c r="B15" s="146">
        <v>119</v>
      </c>
      <c r="C15" s="146">
        <v>62</v>
      </c>
      <c r="D15" s="146">
        <v>42</v>
      </c>
      <c r="E15" s="146">
        <v>15</v>
      </c>
      <c r="F15" s="146">
        <v>2</v>
      </c>
      <c r="G15" s="146">
        <v>4</v>
      </c>
      <c r="H15" s="16">
        <v>1</v>
      </c>
      <c r="I15" s="16" t="s">
        <v>29</v>
      </c>
      <c r="J15" s="146">
        <v>245</v>
      </c>
    </row>
    <row r="16" spans="1:10" ht="11.1" customHeight="1">
      <c r="A16" s="85" t="s">
        <v>16</v>
      </c>
      <c r="B16" s="146">
        <v>31</v>
      </c>
      <c r="C16" s="146">
        <v>30</v>
      </c>
      <c r="D16" s="146">
        <v>24</v>
      </c>
      <c r="E16" s="146">
        <v>16</v>
      </c>
      <c r="F16" s="146">
        <v>3</v>
      </c>
      <c r="G16" s="146">
        <v>5</v>
      </c>
      <c r="H16" s="16" t="s">
        <v>29</v>
      </c>
      <c r="I16" s="16" t="s">
        <v>29</v>
      </c>
      <c r="J16" s="146">
        <v>109</v>
      </c>
    </row>
    <row r="17" spans="1:10" ht="11.1" customHeight="1">
      <c r="A17" s="500" t="s">
        <v>15</v>
      </c>
      <c r="B17" s="479">
        <v>357</v>
      </c>
      <c r="C17" s="479">
        <v>142</v>
      </c>
      <c r="D17" s="479">
        <v>90</v>
      </c>
      <c r="E17" s="479">
        <v>44</v>
      </c>
      <c r="F17" s="479">
        <v>8</v>
      </c>
      <c r="G17" s="479">
        <v>12</v>
      </c>
      <c r="H17" s="479">
        <v>1</v>
      </c>
      <c r="I17" s="479">
        <v>1</v>
      </c>
      <c r="J17" s="479">
        <v>655</v>
      </c>
    </row>
    <row r="18" spans="1:10" ht="11.1" customHeight="1">
      <c r="A18" s="499" t="s">
        <v>14</v>
      </c>
      <c r="B18" s="479">
        <v>827</v>
      </c>
      <c r="C18" s="479">
        <v>380</v>
      </c>
      <c r="D18" s="479">
        <v>266</v>
      </c>
      <c r="E18" s="479">
        <v>167</v>
      </c>
      <c r="F18" s="479">
        <v>29</v>
      </c>
      <c r="G18" s="479">
        <v>35</v>
      </c>
      <c r="H18" s="479">
        <v>6</v>
      </c>
      <c r="I18" s="479">
        <v>3</v>
      </c>
      <c r="J18" s="479">
        <v>1713</v>
      </c>
    </row>
    <row r="19" spans="1:10" ht="11.1" customHeight="1">
      <c r="A19" s="85" t="s">
        <v>13</v>
      </c>
      <c r="B19" s="146">
        <v>148</v>
      </c>
      <c r="C19" s="146">
        <v>79</v>
      </c>
      <c r="D19" s="146">
        <v>73</v>
      </c>
      <c r="E19" s="146">
        <v>40</v>
      </c>
      <c r="F19" s="146">
        <v>9</v>
      </c>
      <c r="G19" s="146">
        <v>8</v>
      </c>
      <c r="H19" s="16" t="s">
        <v>29</v>
      </c>
      <c r="I19" s="16">
        <v>1</v>
      </c>
      <c r="J19" s="146">
        <v>358</v>
      </c>
    </row>
    <row r="20" spans="1:10" ht="11.1" customHeight="1">
      <c r="A20" s="85" t="s">
        <v>12</v>
      </c>
      <c r="B20" s="146">
        <v>16</v>
      </c>
      <c r="C20" s="146">
        <v>26</v>
      </c>
      <c r="D20" s="146">
        <v>43</v>
      </c>
      <c r="E20" s="146">
        <v>30</v>
      </c>
      <c r="F20" s="146">
        <v>2</v>
      </c>
      <c r="G20" s="146">
        <v>3</v>
      </c>
      <c r="H20" s="146">
        <v>1</v>
      </c>
      <c r="I20" s="16" t="s">
        <v>29</v>
      </c>
      <c r="J20" s="146">
        <v>121</v>
      </c>
    </row>
    <row r="21" spans="1:10" ht="11.1" customHeight="1">
      <c r="A21" s="85" t="s">
        <v>11</v>
      </c>
      <c r="B21" s="146">
        <v>35</v>
      </c>
      <c r="C21" s="146">
        <v>43</v>
      </c>
      <c r="D21" s="146">
        <v>37</v>
      </c>
      <c r="E21" s="146">
        <v>11</v>
      </c>
      <c r="F21" s="146">
        <v>2</v>
      </c>
      <c r="G21" s="146">
        <v>3</v>
      </c>
      <c r="H21" s="16" t="s">
        <v>29</v>
      </c>
      <c r="I21" s="16" t="s">
        <v>29</v>
      </c>
      <c r="J21" s="146">
        <v>131</v>
      </c>
    </row>
    <row r="22" spans="1:10" ht="11.1" customHeight="1">
      <c r="A22" s="500" t="s">
        <v>10</v>
      </c>
      <c r="B22" s="479">
        <v>199</v>
      </c>
      <c r="C22" s="479">
        <v>148</v>
      </c>
      <c r="D22" s="479">
        <v>153</v>
      </c>
      <c r="E22" s="479">
        <v>81</v>
      </c>
      <c r="F22" s="479">
        <v>13</v>
      </c>
      <c r="G22" s="479">
        <v>14</v>
      </c>
      <c r="H22" s="479">
        <v>1</v>
      </c>
      <c r="I22" s="479">
        <v>1</v>
      </c>
      <c r="J22" s="479">
        <v>610</v>
      </c>
    </row>
    <row r="23" spans="1:10" ht="11.1" customHeight="1">
      <c r="A23" s="85" t="s">
        <v>9</v>
      </c>
      <c r="B23" s="146">
        <v>6</v>
      </c>
      <c r="C23" s="146">
        <v>14</v>
      </c>
      <c r="D23" s="146">
        <v>21</v>
      </c>
      <c r="E23" s="146">
        <v>21</v>
      </c>
      <c r="F23" s="146">
        <v>11</v>
      </c>
      <c r="G23" s="146">
        <v>8</v>
      </c>
      <c r="H23" s="16" t="s">
        <v>29</v>
      </c>
      <c r="I23" s="16">
        <v>1</v>
      </c>
      <c r="J23" s="146">
        <v>82</v>
      </c>
    </row>
    <row r="24" spans="1:10" ht="11.1" customHeight="1">
      <c r="A24" s="85" t="s">
        <v>8</v>
      </c>
      <c r="B24" s="146">
        <v>38</v>
      </c>
      <c r="C24" s="146">
        <v>66</v>
      </c>
      <c r="D24" s="146">
        <v>62</v>
      </c>
      <c r="E24" s="146">
        <v>48</v>
      </c>
      <c r="F24" s="146">
        <v>9</v>
      </c>
      <c r="G24" s="146">
        <v>5</v>
      </c>
      <c r="H24" s="16" t="s">
        <v>29</v>
      </c>
      <c r="I24" s="16">
        <v>1</v>
      </c>
      <c r="J24" s="146">
        <v>229</v>
      </c>
    </row>
    <row r="25" spans="1:10" ht="11.1" customHeight="1">
      <c r="A25" s="85" t="s">
        <v>7</v>
      </c>
      <c r="B25" s="146">
        <v>5</v>
      </c>
      <c r="C25" s="146">
        <v>11</v>
      </c>
      <c r="D25" s="146">
        <v>21</v>
      </c>
      <c r="E25" s="146">
        <v>20</v>
      </c>
      <c r="F25" s="146">
        <v>13</v>
      </c>
      <c r="G25" s="146">
        <v>7</v>
      </c>
      <c r="H25" s="16">
        <v>1</v>
      </c>
      <c r="I25" s="16" t="s">
        <v>29</v>
      </c>
      <c r="J25" s="146">
        <v>78</v>
      </c>
    </row>
    <row r="26" spans="1:10" ht="11.1" customHeight="1">
      <c r="A26" s="500" t="s">
        <v>6</v>
      </c>
      <c r="B26" s="479">
        <v>49</v>
      </c>
      <c r="C26" s="479">
        <v>91</v>
      </c>
      <c r="D26" s="479">
        <v>104</v>
      </c>
      <c r="E26" s="479">
        <v>89</v>
      </c>
      <c r="F26" s="479">
        <v>33</v>
      </c>
      <c r="G26" s="479">
        <v>20</v>
      </c>
      <c r="H26" s="479">
        <v>1</v>
      </c>
      <c r="I26" s="479">
        <v>2</v>
      </c>
      <c r="J26" s="479">
        <v>389</v>
      </c>
    </row>
    <row r="27" spans="1:10" ht="11.1" customHeight="1">
      <c r="A27" s="85" t="s">
        <v>5</v>
      </c>
      <c r="B27" s="146">
        <v>10</v>
      </c>
      <c r="C27" s="146">
        <v>18</v>
      </c>
      <c r="D27" s="146">
        <v>36</v>
      </c>
      <c r="E27" s="146">
        <v>36</v>
      </c>
      <c r="F27" s="146">
        <v>10</v>
      </c>
      <c r="G27" s="146">
        <v>8</v>
      </c>
      <c r="H27" s="16" t="s">
        <v>29</v>
      </c>
      <c r="I27" s="16">
        <v>1</v>
      </c>
      <c r="J27" s="146">
        <v>119</v>
      </c>
    </row>
    <row r="28" spans="1:10" ht="11.1" customHeight="1">
      <c r="A28" s="85" t="s">
        <v>4</v>
      </c>
      <c r="B28" s="146">
        <v>8</v>
      </c>
      <c r="C28" s="146">
        <v>12</v>
      </c>
      <c r="D28" s="146">
        <v>19</v>
      </c>
      <c r="E28" s="146">
        <v>18</v>
      </c>
      <c r="F28" s="146">
        <v>10</v>
      </c>
      <c r="G28" s="146">
        <v>7</v>
      </c>
      <c r="H28" s="146">
        <v>1</v>
      </c>
      <c r="I28" s="16" t="s">
        <v>29</v>
      </c>
      <c r="J28" s="146">
        <v>75</v>
      </c>
    </row>
    <row r="29" spans="1:10" ht="11.1" customHeight="1">
      <c r="A29" s="85" t="s">
        <v>3</v>
      </c>
      <c r="B29" s="146">
        <v>10</v>
      </c>
      <c r="C29" s="146">
        <v>4</v>
      </c>
      <c r="D29" s="146">
        <v>13</v>
      </c>
      <c r="E29" s="146">
        <v>23</v>
      </c>
      <c r="F29" s="146">
        <v>5</v>
      </c>
      <c r="G29" s="146">
        <v>4</v>
      </c>
      <c r="H29" s="16" t="s">
        <v>29</v>
      </c>
      <c r="I29" s="16">
        <v>1</v>
      </c>
      <c r="J29" s="146">
        <v>60</v>
      </c>
    </row>
    <row r="30" spans="1:10" ht="11.1" customHeight="1">
      <c r="A30" s="500" t="s">
        <v>2</v>
      </c>
      <c r="B30" s="479">
        <v>28</v>
      </c>
      <c r="C30" s="479">
        <v>34</v>
      </c>
      <c r="D30" s="479">
        <v>68</v>
      </c>
      <c r="E30" s="479">
        <v>77</v>
      </c>
      <c r="F30" s="479">
        <v>25</v>
      </c>
      <c r="G30" s="479">
        <v>19</v>
      </c>
      <c r="H30" s="479">
        <v>1</v>
      </c>
      <c r="I30" s="479">
        <v>2</v>
      </c>
      <c r="J30" s="479">
        <v>254</v>
      </c>
    </row>
    <row r="31" spans="1:10" ht="11.1" customHeight="1">
      <c r="A31" s="499" t="s">
        <v>1</v>
      </c>
      <c r="B31" s="479">
        <v>276</v>
      </c>
      <c r="C31" s="479">
        <v>273</v>
      </c>
      <c r="D31" s="479">
        <v>325</v>
      </c>
      <c r="E31" s="479">
        <v>247</v>
      </c>
      <c r="F31" s="479">
        <v>71</v>
      </c>
      <c r="G31" s="479">
        <v>53</v>
      </c>
      <c r="H31" s="479">
        <v>3</v>
      </c>
      <c r="I31" s="479">
        <v>5</v>
      </c>
      <c r="J31" s="479">
        <v>1253</v>
      </c>
    </row>
    <row r="32" spans="1:10" ht="11.1" customHeight="1">
      <c r="A32" s="498" t="s">
        <v>290</v>
      </c>
      <c r="B32" s="479">
        <v>1109</v>
      </c>
      <c r="C32" s="479">
        <v>667</v>
      </c>
      <c r="D32" s="479">
        <v>628</v>
      </c>
      <c r="E32" s="479">
        <v>478</v>
      </c>
      <c r="F32" s="479">
        <v>127</v>
      </c>
      <c r="G32" s="479">
        <v>126</v>
      </c>
      <c r="H32" s="479">
        <v>10</v>
      </c>
      <c r="I32" s="479">
        <v>9</v>
      </c>
      <c r="J32" s="479">
        <v>3154</v>
      </c>
    </row>
    <row r="33" spans="1:10" ht="11.1" customHeight="1">
      <c r="A33" s="497" t="s">
        <v>622</v>
      </c>
      <c r="B33" s="479"/>
      <c r="C33" s="479"/>
      <c r="D33" s="479"/>
      <c r="E33" s="479"/>
      <c r="F33" s="479"/>
      <c r="G33" s="479"/>
      <c r="H33" s="479"/>
      <c r="I33" s="479"/>
      <c r="J33" s="479"/>
    </row>
    <row r="34" spans="1:10" ht="11.1" customHeight="1">
      <c r="A34" s="496" t="s">
        <v>621</v>
      </c>
      <c r="B34" s="16" t="s">
        <v>29</v>
      </c>
      <c r="C34" s="16" t="s">
        <v>29</v>
      </c>
      <c r="D34" s="1">
        <v>7</v>
      </c>
      <c r="E34" s="1">
        <v>82</v>
      </c>
      <c r="F34" s="1">
        <v>96</v>
      </c>
      <c r="G34" s="146">
        <v>124</v>
      </c>
      <c r="H34" s="16">
        <v>10</v>
      </c>
      <c r="I34" s="16">
        <v>8</v>
      </c>
      <c r="J34" s="1">
        <v>327</v>
      </c>
    </row>
    <row r="35" spans="1:10" ht="11.1" customHeight="1">
      <c r="A35" s="496" t="s">
        <v>62</v>
      </c>
      <c r="B35" s="146">
        <v>1109</v>
      </c>
      <c r="C35" s="146">
        <v>667</v>
      </c>
      <c r="D35" s="146">
        <v>621</v>
      </c>
      <c r="E35" s="146">
        <v>396</v>
      </c>
      <c r="F35" s="146">
        <v>31</v>
      </c>
      <c r="G35" s="146">
        <v>2</v>
      </c>
      <c r="H35" s="16" t="s">
        <v>29</v>
      </c>
      <c r="I35" s="16" t="s">
        <v>29</v>
      </c>
      <c r="J35" s="146">
        <v>2826</v>
      </c>
    </row>
  </sheetData>
  <pageMargins left="0.75" right="0.75" top="1" bottom="1" header="0.5" footer="0.5"/>
  <pageSetup paperSize="9" orientation="landscape" r:id="rId1"/>
  <headerFooter alignWithMargins="0"/>
  <legacy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299456-014E-4079-947C-8C94CE75BDC0}">
  <dimension ref="A1:J35"/>
  <sheetViews>
    <sheetView workbookViewId="0">
      <selection sqref="A1:J1"/>
    </sheetView>
  </sheetViews>
  <sheetFormatPr defaultRowHeight="11.25"/>
  <cols>
    <col min="1" max="1" width="21.7109375" style="1" customWidth="1"/>
    <col min="2" max="10" width="11.7109375" style="1" customWidth="1"/>
    <col min="11" max="16384" width="9.140625" style="1"/>
  </cols>
  <sheetData>
    <row r="1" spans="1:10" s="503" customFormat="1" ht="12.75">
      <c r="A1" s="1009" t="s">
        <v>637</v>
      </c>
      <c r="B1" s="1009"/>
      <c r="C1" s="1009"/>
      <c r="D1" s="1009"/>
      <c r="E1" s="1009"/>
      <c r="F1" s="1009"/>
      <c r="G1" s="1009"/>
      <c r="H1" s="1009"/>
      <c r="I1" s="1009"/>
      <c r="J1" s="1009"/>
    </row>
    <row r="2" spans="1:10" s="37" customFormat="1" ht="24" customHeight="1">
      <c r="A2" s="19" t="s">
        <v>37</v>
      </c>
      <c r="B2" s="19" t="s">
        <v>630</v>
      </c>
      <c r="C2" s="83" t="s">
        <v>629</v>
      </c>
      <c r="D2" s="501" t="s">
        <v>636</v>
      </c>
      <c r="E2" s="501" t="s">
        <v>635</v>
      </c>
      <c r="F2" s="501" t="s">
        <v>634</v>
      </c>
      <c r="G2" s="501" t="s">
        <v>633</v>
      </c>
      <c r="H2" s="501" t="s">
        <v>632</v>
      </c>
      <c r="I2" s="501" t="s">
        <v>623</v>
      </c>
      <c r="J2" s="38" t="s">
        <v>0</v>
      </c>
    </row>
    <row r="3" spans="1:10" s="32" customFormat="1" ht="15" customHeight="1">
      <c r="A3" s="32" t="s">
        <v>44</v>
      </c>
      <c r="B3" s="16" t="s">
        <v>29</v>
      </c>
      <c r="C3" s="16" t="s">
        <v>29</v>
      </c>
      <c r="D3" s="16" t="s">
        <v>29</v>
      </c>
      <c r="E3" s="16" t="s">
        <v>29</v>
      </c>
      <c r="F3" s="16" t="s">
        <v>29</v>
      </c>
      <c r="G3" s="16" t="s">
        <v>29</v>
      </c>
      <c r="H3" s="16" t="s">
        <v>29</v>
      </c>
      <c r="I3" s="17">
        <v>1740041</v>
      </c>
      <c r="J3" s="17">
        <v>1740041</v>
      </c>
    </row>
    <row r="4" spans="1:10" ht="11.1" customHeight="1">
      <c r="A4" s="85" t="s">
        <v>28</v>
      </c>
      <c r="B4" s="146">
        <v>1974</v>
      </c>
      <c r="C4" s="146">
        <v>11201</v>
      </c>
      <c r="D4" s="146">
        <v>58211</v>
      </c>
      <c r="E4" s="146">
        <v>207943</v>
      </c>
      <c r="F4" s="146">
        <v>194265</v>
      </c>
      <c r="G4" s="146">
        <v>706177</v>
      </c>
      <c r="H4" s="146">
        <v>65277</v>
      </c>
      <c r="I4" s="16" t="s">
        <v>29</v>
      </c>
      <c r="J4" s="17">
        <v>1245048</v>
      </c>
    </row>
    <row r="5" spans="1:10" ht="11.1" customHeight="1">
      <c r="A5" s="499" t="s">
        <v>27</v>
      </c>
      <c r="B5" s="479">
        <v>1974</v>
      </c>
      <c r="C5" s="479">
        <v>11201</v>
      </c>
      <c r="D5" s="479">
        <v>58211</v>
      </c>
      <c r="E5" s="479">
        <v>207943</v>
      </c>
      <c r="F5" s="479">
        <v>194265</v>
      </c>
      <c r="G5" s="479">
        <v>706177</v>
      </c>
      <c r="H5" s="479">
        <v>65277</v>
      </c>
      <c r="I5" s="479">
        <v>1740041</v>
      </c>
      <c r="J5" s="507">
        <v>2985089</v>
      </c>
    </row>
    <row r="6" spans="1:10" ht="11.1" customHeight="1">
      <c r="A6" s="85" t="s">
        <v>26</v>
      </c>
      <c r="B6" s="146">
        <v>796</v>
      </c>
      <c r="C6" s="146">
        <v>16516</v>
      </c>
      <c r="D6" s="146">
        <v>45240</v>
      </c>
      <c r="E6" s="146">
        <v>120906</v>
      </c>
      <c r="F6" s="146">
        <v>54046</v>
      </c>
      <c r="G6" s="146">
        <v>86355</v>
      </c>
      <c r="H6" s="16" t="s">
        <v>29</v>
      </c>
      <c r="I6" s="146">
        <v>101722</v>
      </c>
      <c r="J6" s="17">
        <v>425581</v>
      </c>
    </row>
    <row r="7" spans="1:10" ht="11.1" customHeight="1">
      <c r="A7" s="85" t="s">
        <v>25</v>
      </c>
      <c r="B7" s="146">
        <v>2691</v>
      </c>
      <c r="C7" s="146">
        <v>10970</v>
      </c>
      <c r="D7" s="146">
        <v>32797</v>
      </c>
      <c r="E7" s="146">
        <v>62905</v>
      </c>
      <c r="F7" s="146">
        <v>25142</v>
      </c>
      <c r="G7" s="146">
        <v>105692</v>
      </c>
      <c r="H7" s="146">
        <v>70003</v>
      </c>
      <c r="I7" s="16" t="s">
        <v>29</v>
      </c>
      <c r="J7" s="17">
        <v>310200</v>
      </c>
    </row>
    <row r="8" spans="1:10" ht="11.1" customHeight="1">
      <c r="A8" s="85" t="s">
        <v>24</v>
      </c>
      <c r="B8" s="146">
        <v>28785</v>
      </c>
      <c r="C8" s="146">
        <v>37331</v>
      </c>
      <c r="D8" s="146">
        <v>41867</v>
      </c>
      <c r="E8" s="146">
        <v>43595</v>
      </c>
      <c r="F8" s="146">
        <v>28420</v>
      </c>
      <c r="G8" s="146">
        <v>110543</v>
      </c>
      <c r="H8" s="146">
        <v>64024</v>
      </c>
      <c r="I8" s="16" t="s">
        <v>29</v>
      </c>
      <c r="J8" s="17">
        <v>354565</v>
      </c>
    </row>
    <row r="9" spans="1:10" ht="11.1" customHeight="1">
      <c r="A9" s="500" t="s">
        <v>23</v>
      </c>
      <c r="B9" s="479">
        <v>32272</v>
      </c>
      <c r="C9" s="479">
        <v>64817</v>
      </c>
      <c r="D9" s="479">
        <v>119904</v>
      </c>
      <c r="E9" s="479">
        <v>227406</v>
      </c>
      <c r="F9" s="479">
        <v>107608</v>
      </c>
      <c r="G9" s="479">
        <v>302590</v>
      </c>
      <c r="H9" s="479">
        <v>134027</v>
      </c>
      <c r="I9" s="479">
        <v>101722</v>
      </c>
      <c r="J9" s="507">
        <v>1090346</v>
      </c>
    </row>
    <row r="10" spans="1:10">
      <c r="A10" s="85" t="s">
        <v>22</v>
      </c>
      <c r="B10" s="146">
        <v>16695</v>
      </c>
      <c r="C10" s="146">
        <v>31417</v>
      </c>
      <c r="D10" s="146">
        <v>64860</v>
      </c>
      <c r="E10" s="146">
        <v>80034</v>
      </c>
      <c r="F10" s="146">
        <v>12145</v>
      </c>
      <c r="G10" s="146">
        <v>53722</v>
      </c>
      <c r="H10" s="146">
        <v>61390</v>
      </c>
      <c r="I10" s="146">
        <v>131564</v>
      </c>
      <c r="J10" s="17">
        <v>451827</v>
      </c>
    </row>
    <row r="11" spans="1:10">
      <c r="A11" s="85" t="s">
        <v>21</v>
      </c>
      <c r="B11" s="146">
        <v>34990</v>
      </c>
      <c r="C11" s="146">
        <v>35081</v>
      </c>
      <c r="D11" s="146">
        <v>21665</v>
      </c>
      <c r="E11" s="146">
        <v>27254</v>
      </c>
      <c r="F11" s="146">
        <v>8839</v>
      </c>
      <c r="G11" s="146">
        <v>49281</v>
      </c>
      <c r="H11" s="146">
        <v>79348</v>
      </c>
      <c r="I11" s="16" t="s">
        <v>29</v>
      </c>
      <c r="J11" s="17">
        <v>256458</v>
      </c>
    </row>
    <row r="12" spans="1:10">
      <c r="A12" s="85" t="s">
        <v>20</v>
      </c>
      <c r="B12" s="146">
        <v>34774</v>
      </c>
      <c r="C12" s="146">
        <v>39377</v>
      </c>
      <c r="D12" s="146">
        <v>39190</v>
      </c>
      <c r="E12" s="146">
        <v>25323</v>
      </c>
      <c r="F12" s="146">
        <v>14444</v>
      </c>
      <c r="G12" s="146">
        <v>70197</v>
      </c>
      <c r="H12" s="146">
        <v>61849</v>
      </c>
      <c r="I12" s="16" t="s">
        <v>29</v>
      </c>
      <c r="J12" s="17">
        <v>285154</v>
      </c>
    </row>
    <row r="13" spans="1:10">
      <c r="A13" s="500" t="s">
        <v>19</v>
      </c>
      <c r="B13" s="479">
        <v>86459</v>
      </c>
      <c r="C13" s="479">
        <v>105875</v>
      </c>
      <c r="D13" s="479">
        <v>125715</v>
      </c>
      <c r="E13" s="479">
        <v>132611</v>
      </c>
      <c r="F13" s="479">
        <v>35428</v>
      </c>
      <c r="G13" s="479">
        <v>173200</v>
      </c>
      <c r="H13" s="479">
        <v>202587</v>
      </c>
      <c r="I13" s="479">
        <v>131564</v>
      </c>
      <c r="J13" s="507">
        <v>993439</v>
      </c>
    </row>
    <row r="14" spans="1:10">
      <c r="A14" s="85" t="s">
        <v>18</v>
      </c>
      <c r="B14" s="146">
        <v>49012</v>
      </c>
      <c r="C14" s="146">
        <v>36108</v>
      </c>
      <c r="D14" s="146">
        <v>31894</v>
      </c>
      <c r="E14" s="146">
        <v>38108</v>
      </c>
      <c r="F14" s="146">
        <v>22588</v>
      </c>
      <c r="G14" s="146">
        <v>54396</v>
      </c>
      <c r="H14" s="16" t="s">
        <v>29</v>
      </c>
      <c r="I14" s="146">
        <v>156801</v>
      </c>
      <c r="J14" s="17">
        <v>388907</v>
      </c>
    </row>
    <row r="15" spans="1:10">
      <c r="A15" s="85" t="s">
        <v>17</v>
      </c>
      <c r="B15" s="146">
        <v>32626</v>
      </c>
      <c r="C15" s="146">
        <v>42060</v>
      </c>
      <c r="D15" s="146">
        <v>59770</v>
      </c>
      <c r="E15" s="146">
        <v>44536</v>
      </c>
      <c r="F15" s="146">
        <v>11118</v>
      </c>
      <c r="G15" s="146">
        <v>58054</v>
      </c>
      <c r="H15" s="146">
        <v>67686</v>
      </c>
      <c r="I15" s="16" t="s">
        <v>29</v>
      </c>
      <c r="J15" s="17">
        <v>315850</v>
      </c>
    </row>
    <row r="16" spans="1:10">
      <c r="A16" s="85" t="s">
        <v>16</v>
      </c>
      <c r="B16" s="146">
        <v>9294</v>
      </c>
      <c r="C16" s="146">
        <v>22471</v>
      </c>
      <c r="D16" s="146">
        <v>32896</v>
      </c>
      <c r="E16" s="146">
        <v>43589</v>
      </c>
      <c r="F16" s="146">
        <v>23443</v>
      </c>
      <c r="G16" s="146">
        <v>97423</v>
      </c>
      <c r="H16" s="16" t="s">
        <v>29</v>
      </c>
      <c r="I16" s="16" t="s">
        <v>29</v>
      </c>
      <c r="J16" s="17">
        <v>229116</v>
      </c>
    </row>
    <row r="17" spans="1:10">
      <c r="A17" s="500" t="s">
        <v>15</v>
      </c>
      <c r="B17" s="479">
        <v>90932</v>
      </c>
      <c r="C17" s="479">
        <v>100639</v>
      </c>
      <c r="D17" s="479">
        <v>124560</v>
      </c>
      <c r="E17" s="479">
        <v>126233</v>
      </c>
      <c r="F17" s="479">
        <v>57149</v>
      </c>
      <c r="G17" s="479">
        <v>209873</v>
      </c>
      <c r="H17" s="479">
        <v>67686</v>
      </c>
      <c r="I17" s="479">
        <v>156801</v>
      </c>
      <c r="J17" s="507">
        <v>933873</v>
      </c>
    </row>
    <row r="18" spans="1:10">
      <c r="A18" s="499" t="s">
        <v>14</v>
      </c>
      <c r="B18" s="479">
        <v>209663</v>
      </c>
      <c r="C18" s="479">
        <v>271331</v>
      </c>
      <c r="D18" s="479">
        <v>370179</v>
      </c>
      <c r="E18" s="479">
        <v>486250</v>
      </c>
      <c r="F18" s="479">
        <v>200185</v>
      </c>
      <c r="G18" s="479">
        <v>685663</v>
      </c>
      <c r="H18" s="479">
        <v>404300</v>
      </c>
      <c r="I18" s="479">
        <v>390087</v>
      </c>
      <c r="J18" s="507">
        <v>3017658</v>
      </c>
    </row>
    <row r="19" spans="1:10">
      <c r="A19" s="85" t="s">
        <v>13</v>
      </c>
      <c r="B19" s="146">
        <v>35728</v>
      </c>
      <c r="C19" s="146">
        <v>55997</v>
      </c>
      <c r="D19" s="146">
        <v>100770</v>
      </c>
      <c r="E19" s="146">
        <v>117339</v>
      </c>
      <c r="F19" s="146">
        <v>56166</v>
      </c>
      <c r="G19" s="146">
        <v>145438</v>
      </c>
      <c r="H19" s="16" t="s">
        <v>29</v>
      </c>
      <c r="I19" s="146">
        <v>166823</v>
      </c>
      <c r="J19" s="17">
        <v>678261</v>
      </c>
    </row>
    <row r="20" spans="1:10">
      <c r="A20" s="85" t="s">
        <v>12</v>
      </c>
      <c r="B20" s="146">
        <v>5608</v>
      </c>
      <c r="C20" s="146">
        <v>18035</v>
      </c>
      <c r="D20" s="146">
        <v>65277</v>
      </c>
      <c r="E20" s="146">
        <v>83481</v>
      </c>
      <c r="F20" s="146">
        <v>13661</v>
      </c>
      <c r="G20" s="146">
        <v>63108</v>
      </c>
      <c r="H20" s="146">
        <v>56166</v>
      </c>
      <c r="I20" s="16" t="s">
        <v>29</v>
      </c>
      <c r="J20" s="17">
        <v>305336</v>
      </c>
    </row>
    <row r="21" spans="1:10">
      <c r="A21" s="85" t="s">
        <v>11</v>
      </c>
      <c r="B21" s="146">
        <v>10039</v>
      </c>
      <c r="C21" s="146">
        <v>30037</v>
      </c>
      <c r="D21" s="146">
        <v>51714</v>
      </c>
      <c r="E21" s="146">
        <v>26688</v>
      </c>
      <c r="F21" s="146">
        <v>15251</v>
      </c>
      <c r="G21" s="146">
        <v>65204</v>
      </c>
      <c r="H21" s="16" t="s">
        <v>29</v>
      </c>
      <c r="I21" s="16" t="s">
        <v>29</v>
      </c>
      <c r="J21" s="17">
        <v>198933</v>
      </c>
    </row>
    <row r="22" spans="1:10">
      <c r="A22" s="500" t="s">
        <v>10</v>
      </c>
      <c r="B22" s="479">
        <v>51375</v>
      </c>
      <c r="C22" s="479">
        <v>104069</v>
      </c>
      <c r="D22" s="479">
        <v>217761</v>
      </c>
      <c r="E22" s="479">
        <v>227508</v>
      </c>
      <c r="F22" s="479">
        <v>85078</v>
      </c>
      <c r="G22" s="479">
        <v>273750</v>
      </c>
      <c r="H22" s="479">
        <v>56166</v>
      </c>
      <c r="I22" s="479">
        <v>166823</v>
      </c>
      <c r="J22" s="507">
        <v>1182530</v>
      </c>
    </row>
    <row r="23" spans="1:10">
      <c r="A23" s="85" t="s">
        <v>9</v>
      </c>
      <c r="B23" s="146">
        <v>1671</v>
      </c>
      <c r="C23" s="146">
        <v>10164</v>
      </c>
      <c r="D23" s="146">
        <v>29905</v>
      </c>
      <c r="E23" s="146">
        <v>66108</v>
      </c>
      <c r="F23" s="146">
        <v>78223</v>
      </c>
      <c r="G23" s="146">
        <v>144372</v>
      </c>
      <c r="H23" s="16" t="s">
        <v>29</v>
      </c>
      <c r="I23" s="146">
        <v>207594</v>
      </c>
      <c r="J23" s="17">
        <v>538037</v>
      </c>
    </row>
    <row r="24" spans="1:10">
      <c r="A24" s="85" t="s">
        <v>8</v>
      </c>
      <c r="B24" s="146">
        <v>1601</v>
      </c>
      <c r="C24" s="146">
        <v>8473</v>
      </c>
      <c r="D24" s="146">
        <v>30926</v>
      </c>
      <c r="E24" s="146">
        <v>61609</v>
      </c>
      <c r="F24" s="146">
        <v>87713</v>
      </c>
      <c r="G24" s="146">
        <v>118465</v>
      </c>
      <c r="H24" s="146">
        <v>74341</v>
      </c>
      <c r="I24" s="16" t="s">
        <v>29</v>
      </c>
      <c r="J24" s="17">
        <v>383128</v>
      </c>
    </row>
    <row r="25" spans="1:10">
      <c r="A25" s="85" t="s">
        <v>7</v>
      </c>
      <c r="B25" s="146">
        <v>11663</v>
      </c>
      <c r="C25" s="146">
        <v>47324</v>
      </c>
      <c r="D25" s="146">
        <v>94457</v>
      </c>
      <c r="E25" s="146">
        <v>146376</v>
      </c>
      <c r="F25" s="146">
        <v>63389</v>
      </c>
      <c r="G25" s="146">
        <v>71004</v>
      </c>
      <c r="H25" s="16" t="s">
        <v>29</v>
      </c>
      <c r="I25" s="146">
        <v>117658</v>
      </c>
      <c r="J25" s="17">
        <v>551871</v>
      </c>
    </row>
    <row r="26" spans="1:10">
      <c r="A26" s="500" t="s">
        <v>6</v>
      </c>
      <c r="B26" s="479">
        <v>14935</v>
      </c>
      <c r="C26" s="479">
        <v>65961</v>
      </c>
      <c r="D26" s="479">
        <v>155288</v>
      </c>
      <c r="E26" s="479">
        <v>274093</v>
      </c>
      <c r="F26" s="479">
        <v>229325</v>
      </c>
      <c r="G26" s="479">
        <v>333841</v>
      </c>
      <c r="H26" s="479">
        <v>74341</v>
      </c>
      <c r="I26" s="479">
        <v>325252</v>
      </c>
      <c r="J26" s="507">
        <v>1473036</v>
      </c>
    </row>
    <row r="27" spans="1:10">
      <c r="A27" s="85" t="s">
        <v>5</v>
      </c>
      <c r="B27" s="146">
        <v>3484</v>
      </c>
      <c r="C27" s="146">
        <v>14334</v>
      </c>
      <c r="D27" s="146">
        <v>54540</v>
      </c>
      <c r="E27" s="146">
        <v>104970</v>
      </c>
      <c r="F27" s="146">
        <v>69735</v>
      </c>
      <c r="G27" s="146">
        <v>161023</v>
      </c>
      <c r="H27" s="16" t="s">
        <v>29</v>
      </c>
      <c r="I27" s="146">
        <v>114226</v>
      </c>
      <c r="J27" s="17">
        <v>522312</v>
      </c>
    </row>
    <row r="28" spans="1:10">
      <c r="A28" s="85" t="s">
        <v>4</v>
      </c>
      <c r="B28" s="146">
        <v>2642</v>
      </c>
      <c r="C28" s="146">
        <v>9055</v>
      </c>
      <c r="D28" s="146">
        <v>28135</v>
      </c>
      <c r="E28" s="146">
        <v>60234</v>
      </c>
      <c r="F28" s="146">
        <v>61982</v>
      </c>
      <c r="G28" s="146">
        <v>131940</v>
      </c>
      <c r="H28" s="146">
        <v>63752</v>
      </c>
      <c r="I28" s="16" t="s">
        <v>29</v>
      </c>
      <c r="J28" s="17">
        <v>357740</v>
      </c>
    </row>
    <row r="29" spans="1:10">
      <c r="A29" s="85" t="s">
        <v>3</v>
      </c>
      <c r="B29" s="146">
        <v>4610</v>
      </c>
      <c r="C29" s="146">
        <v>2740</v>
      </c>
      <c r="D29" s="146">
        <v>20447</v>
      </c>
      <c r="E29" s="146">
        <v>73124</v>
      </c>
      <c r="F29" s="146">
        <v>32976</v>
      </c>
      <c r="G29" s="146">
        <v>115417</v>
      </c>
      <c r="H29" s="16" t="s">
        <v>29</v>
      </c>
      <c r="I29" s="146">
        <v>170052</v>
      </c>
      <c r="J29" s="17">
        <v>419366</v>
      </c>
    </row>
    <row r="30" spans="1:10">
      <c r="A30" s="500" t="s">
        <v>2</v>
      </c>
      <c r="B30" s="479">
        <v>10736</v>
      </c>
      <c r="C30" s="479">
        <v>26129</v>
      </c>
      <c r="D30" s="479">
        <v>103122</v>
      </c>
      <c r="E30" s="479">
        <v>238328</v>
      </c>
      <c r="F30" s="479">
        <v>164693</v>
      </c>
      <c r="G30" s="479">
        <v>408380</v>
      </c>
      <c r="H30" s="479">
        <v>63752</v>
      </c>
      <c r="I30" s="479">
        <v>284278</v>
      </c>
      <c r="J30" s="507">
        <v>1299418</v>
      </c>
    </row>
    <row r="31" spans="1:10">
      <c r="A31" s="499" t="s">
        <v>1</v>
      </c>
      <c r="B31" s="479">
        <v>77046</v>
      </c>
      <c r="C31" s="479">
        <v>196159</v>
      </c>
      <c r="D31" s="479">
        <v>476171</v>
      </c>
      <c r="E31" s="479">
        <v>739929</v>
      </c>
      <c r="F31" s="479">
        <v>479096</v>
      </c>
      <c r="G31" s="479">
        <v>1015971</v>
      </c>
      <c r="H31" s="479">
        <v>194259</v>
      </c>
      <c r="I31" s="479">
        <v>776353</v>
      </c>
      <c r="J31" s="507">
        <v>3954984</v>
      </c>
    </row>
    <row r="32" spans="1:10" ht="15" customHeight="1">
      <c r="A32" s="498" t="s">
        <v>290</v>
      </c>
      <c r="B32" s="479">
        <v>288683</v>
      </c>
      <c r="C32" s="479">
        <v>478691</v>
      </c>
      <c r="D32" s="479">
        <v>904561</v>
      </c>
      <c r="E32" s="479">
        <v>1434122</v>
      </c>
      <c r="F32" s="479">
        <v>873546</v>
      </c>
      <c r="G32" s="479">
        <v>2407811</v>
      </c>
      <c r="H32" s="479">
        <v>663836</v>
      </c>
      <c r="I32" s="479">
        <v>2906481</v>
      </c>
      <c r="J32" s="479">
        <v>9957731</v>
      </c>
    </row>
    <row r="33" spans="1:10">
      <c r="A33" s="497" t="s">
        <v>622</v>
      </c>
    </row>
    <row r="34" spans="1:10">
      <c r="A34" s="496" t="s">
        <v>621</v>
      </c>
      <c r="B34" s="16" t="s">
        <v>29</v>
      </c>
      <c r="C34" s="16" t="s">
        <v>29</v>
      </c>
      <c r="D34" s="506">
        <v>10893</v>
      </c>
      <c r="E34" s="506">
        <v>300596</v>
      </c>
      <c r="F34" s="506">
        <v>670054</v>
      </c>
      <c r="G34" s="506">
        <v>2387442</v>
      </c>
      <c r="H34" s="506">
        <v>663836</v>
      </c>
      <c r="I34" s="506">
        <v>1166440</v>
      </c>
      <c r="J34" s="17">
        <v>5199261</v>
      </c>
    </row>
    <row r="35" spans="1:10">
      <c r="A35" s="496" t="s">
        <v>62</v>
      </c>
      <c r="B35" s="506">
        <v>288683</v>
      </c>
      <c r="C35" s="506">
        <v>478691</v>
      </c>
      <c r="D35" s="506">
        <v>893668</v>
      </c>
      <c r="E35" s="506">
        <v>1133526</v>
      </c>
      <c r="F35" s="506">
        <v>203492</v>
      </c>
      <c r="G35" s="506">
        <v>20369</v>
      </c>
      <c r="H35" s="16" t="s">
        <v>29</v>
      </c>
      <c r="I35" s="16" t="s">
        <v>29</v>
      </c>
      <c r="J35" s="17">
        <v>3018429</v>
      </c>
    </row>
  </sheetData>
  <mergeCells count="1">
    <mergeCell ref="A1:J1"/>
  </mergeCells>
  <pageMargins left="0.75" right="0.75" top="1" bottom="1" header="0.5" footer="0.5"/>
  <pageSetup paperSize="9" orientation="landscape" r:id="rId1"/>
  <headerFooter alignWithMargins="0"/>
  <legacy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512302-BC29-4750-91EE-557CB7B31FFA}">
  <dimension ref="A1:J105"/>
  <sheetViews>
    <sheetView zoomScaleNormal="100" workbookViewId="0"/>
  </sheetViews>
  <sheetFormatPr defaultRowHeight="11.25"/>
  <cols>
    <col min="1" max="1" width="22.28515625" style="1" customWidth="1"/>
    <col min="2" max="16384" width="9.140625" style="1"/>
  </cols>
  <sheetData>
    <row r="1" spans="1:10" s="503" customFormat="1" ht="14.1" customHeight="1">
      <c r="A1" s="505" t="s">
        <v>649</v>
      </c>
      <c r="B1" s="504"/>
      <c r="C1" s="504"/>
      <c r="D1" s="504"/>
      <c r="E1" s="504"/>
      <c r="F1" s="504"/>
      <c r="G1" s="504"/>
      <c r="H1" s="504"/>
      <c r="I1" s="504"/>
      <c r="J1" s="504"/>
    </row>
    <row r="2" spans="1:10" ht="11.45" customHeight="1">
      <c r="A2" s="948" t="s">
        <v>37</v>
      </c>
      <c r="B2" s="502" t="s">
        <v>648</v>
      </c>
      <c r="C2" s="502" t="s">
        <v>647</v>
      </c>
      <c r="D2" s="502" t="s">
        <v>646</v>
      </c>
      <c r="E2" s="502" t="s">
        <v>645</v>
      </c>
      <c r="F2" s="502" t="s">
        <v>644</v>
      </c>
      <c r="G2" s="502" t="s">
        <v>643</v>
      </c>
      <c r="H2" s="502" t="s">
        <v>642</v>
      </c>
      <c r="I2" s="502" t="s">
        <v>641</v>
      </c>
      <c r="J2" s="1012" t="s">
        <v>290</v>
      </c>
    </row>
    <row r="3" spans="1:10" ht="11.45" customHeight="1">
      <c r="A3" s="948"/>
      <c r="B3" s="1013" t="s">
        <v>640</v>
      </c>
      <c r="C3" s="1013"/>
      <c r="D3" s="1013"/>
      <c r="E3" s="1013"/>
      <c r="F3" s="1013"/>
      <c r="G3" s="1013"/>
      <c r="H3" s="1013"/>
      <c r="I3" s="1013"/>
      <c r="J3" s="1012"/>
    </row>
    <row r="4" spans="1:10" s="32" customFormat="1" ht="13.5" customHeight="1">
      <c r="A4" s="1010" t="s">
        <v>0</v>
      </c>
      <c r="B4" s="1010"/>
      <c r="C4" s="1010"/>
      <c r="D4" s="1010"/>
      <c r="E4" s="1010"/>
      <c r="F4" s="1010"/>
      <c r="G4" s="1010"/>
      <c r="H4" s="1010"/>
      <c r="I4" s="1010"/>
      <c r="J4" s="1010"/>
    </row>
    <row r="5" spans="1:10">
      <c r="A5" s="32" t="s">
        <v>44</v>
      </c>
      <c r="B5" s="146">
        <v>227091</v>
      </c>
      <c r="C5" s="146">
        <v>74892</v>
      </c>
      <c r="D5" s="146">
        <v>233110</v>
      </c>
      <c r="E5" s="146">
        <v>333156</v>
      </c>
      <c r="F5" s="146">
        <v>218872</v>
      </c>
      <c r="G5" s="146">
        <v>217983</v>
      </c>
      <c r="H5" s="146">
        <v>208819</v>
      </c>
      <c r="I5" s="146">
        <v>226118</v>
      </c>
      <c r="J5" s="146">
        <v>1740041</v>
      </c>
    </row>
    <row r="6" spans="1:10">
      <c r="A6" s="85" t="s">
        <v>28</v>
      </c>
      <c r="B6" s="146">
        <v>205690</v>
      </c>
      <c r="C6" s="146">
        <v>73513</v>
      </c>
      <c r="D6" s="146">
        <v>153835</v>
      </c>
      <c r="E6" s="146">
        <v>218997</v>
      </c>
      <c r="F6" s="146">
        <v>174385</v>
      </c>
      <c r="G6" s="146">
        <v>160849</v>
      </c>
      <c r="H6" s="146">
        <v>137141</v>
      </c>
      <c r="I6" s="146">
        <v>120638</v>
      </c>
      <c r="J6" s="146">
        <v>1245048</v>
      </c>
    </row>
    <row r="7" spans="1:10">
      <c r="A7" s="499" t="s">
        <v>27</v>
      </c>
      <c r="B7" s="479">
        <v>432781</v>
      </c>
      <c r="C7" s="479">
        <v>148405</v>
      </c>
      <c r="D7" s="479">
        <v>386945</v>
      </c>
      <c r="E7" s="479">
        <v>552153</v>
      </c>
      <c r="F7" s="479">
        <v>393257</v>
      </c>
      <c r="G7" s="479">
        <v>378832</v>
      </c>
      <c r="H7" s="479">
        <v>345960</v>
      </c>
      <c r="I7" s="479">
        <v>346756</v>
      </c>
      <c r="J7" s="479">
        <v>2985089</v>
      </c>
    </row>
    <row r="8" spans="1:10">
      <c r="A8" s="85" t="s">
        <v>26</v>
      </c>
      <c r="B8" s="146">
        <v>61282</v>
      </c>
      <c r="C8" s="146">
        <v>25150</v>
      </c>
      <c r="D8" s="146">
        <v>56433</v>
      </c>
      <c r="E8" s="146">
        <v>70064</v>
      </c>
      <c r="F8" s="146">
        <v>55962</v>
      </c>
      <c r="G8" s="146">
        <v>61680</v>
      </c>
      <c r="H8" s="146">
        <v>47950</v>
      </c>
      <c r="I8" s="146">
        <v>47060</v>
      </c>
      <c r="J8" s="146">
        <v>425581</v>
      </c>
    </row>
    <row r="9" spans="1:10">
      <c r="A9" s="85" t="s">
        <v>25</v>
      </c>
      <c r="B9" s="146">
        <v>44916</v>
      </c>
      <c r="C9" s="146">
        <v>17946</v>
      </c>
      <c r="D9" s="146">
        <v>41342</v>
      </c>
      <c r="E9" s="146">
        <v>51183</v>
      </c>
      <c r="F9" s="146">
        <v>41471</v>
      </c>
      <c r="G9" s="146">
        <v>44247</v>
      </c>
      <c r="H9" s="146">
        <v>34974</v>
      </c>
      <c r="I9" s="146">
        <v>34121</v>
      </c>
      <c r="J9" s="146">
        <v>310200</v>
      </c>
    </row>
    <row r="10" spans="1:10">
      <c r="A10" s="85" t="s">
        <v>24</v>
      </c>
      <c r="B10" s="146">
        <v>48068</v>
      </c>
      <c r="C10" s="146">
        <v>20528</v>
      </c>
      <c r="D10" s="146">
        <v>47606</v>
      </c>
      <c r="E10" s="146">
        <v>54970</v>
      </c>
      <c r="F10" s="146">
        <v>46897</v>
      </c>
      <c r="G10" s="146">
        <v>52780</v>
      </c>
      <c r="H10" s="146">
        <v>41398</v>
      </c>
      <c r="I10" s="146">
        <v>42318</v>
      </c>
      <c r="J10" s="146">
        <v>354565</v>
      </c>
    </row>
    <row r="11" spans="1:10">
      <c r="A11" s="500" t="s">
        <v>23</v>
      </c>
      <c r="B11" s="479">
        <v>154266</v>
      </c>
      <c r="C11" s="479">
        <v>63624</v>
      </c>
      <c r="D11" s="479">
        <v>145381</v>
      </c>
      <c r="E11" s="479">
        <v>176217</v>
      </c>
      <c r="F11" s="479">
        <v>144330</v>
      </c>
      <c r="G11" s="479">
        <v>158707</v>
      </c>
      <c r="H11" s="479">
        <v>124322</v>
      </c>
      <c r="I11" s="479">
        <v>123499</v>
      </c>
      <c r="J11" s="479">
        <v>1090346</v>
      </c>
    </row>
    <row r="12" spans="1:10">
      <c r="A12" s="85" t="s">
        <v>22</v>
      </c>
      <c r="B12" s="146">
        <v>65152</v>
      </c>
      <c r="C12" s="146">
        <v>25440</v>
      </c>
      <c r="D12" s="146">
        <v>60555</v>
      </c>
      <c r="E12" s="146">
        <v>78608</v>
      </c>
      <c r="F12" s="146">
        <v>59311</v>
      </c>
      <c r="G12" s="146">
        <v>62590</v>
      </c>
      <c r="H12" s="146">
        <v>51017</v>
      </c>
      <c r="I12" s="146">
        <v>49154</v>
      </c>
      <c r="J12" s="146">
        <v>451827</v>
      </c>
    </row>
    <row r="13" spans="1:10">
      <c r="A13" s="85" t="s">
        <v>21</v>
      </c>
      <c r="B13" s="146">
        <v>33858</v>
      </c>
      <c r="C13" s="146">
        <v>14727</v>
      </c>
      <c r="D13" s="146">
        <v>31559</v>
      </c>
      <c r="E13" s="146">
        <v>40567</v>
      </c>
      <c r="F13" s="146">
        <v>35250</v>
      </c>
      <c r="G13" s="146">
        <v>38554</v>
      </c>
      <c r="H13" s="146">
        <v>31537</v>
      </c>
      <c r="I13" s="146">
        <v>30406</v>
      </c>
      <c r="J13" s="146">
        <v>256458</v>
      </c>
    </row>
    <row r="14" spans="1:10">
      <c r="A14" s="85" t="s">
        <v>20</v>
      </c>
      <c r="B14" s="146">
        <v>35955</v>
      </c>
      <c r="C14" s="146">
        <v>15463</v>
      </c>
      <c r="D14" s="146">
        <v>35250</v>
      </c>
      <c r="E14" s="146">
        <v>42941</v>
      </c>
      <c r="F14" s="146">
        <v>38296</v>
      </c>
      <c r="G14" s="146">
        <v>44988</v>
      </c>
      <c r="H14" s="146">
        <v>35129</v>
      </c>
      <c r="I14" s="146">
        <v>37132</v>
      </c>
      <c r="J14" s="146">
        <v>285154</v>
      </c>
    </row>
    <row r="15" spans="1:10">
      <c r="A15" s="500" t="s">
        <v>19</v>
      </c>
      <c r="B15" s="479">
        <v>134965</v>
      </c>
      <c r="C15" s="479">
        <v>55630</v>
      </c>
      <c r="D15" s="479">
        <v>127364</v>
      </c>
      <c r="E15" s="479">
        <v>162116</v>
      </c>
      <c r="F15" s="479">
        <v>132857</v>
      </c>
      <c r="G15" s="479">
        <v>146132</v>
      </c>
      <c r="H15" s="479">
        <v>117683</v>
      </c>
      <c r="I15" s="479">
        <v>116692</v>
      </c>
      <c r="J15" s="479">
        <v>993439</v>
      </c>
    </row>
    <row r="16" spans="1:10">
      <c r="A16" s="85" t="s">
        <v>18</v>
      </c>
      <c r="B16" s="146">
        <v>53865</v>
      </c>
      <c r="C16" s="146">
        <v>22182</v>
      </c>
      <c r="D16" s="146">
        <v>52602</v>
      </c>
      <c r="E16" s="146">
        <v>61066</v>
      </c>
      <c r="F16" s="146">
        <v>50765</v>
      </c>
      <c r="G16" s="146">
        <v>57860</v>
      </c>
      <c r="H16" s="146">
        <v>44022</v>
      </c>
      <c r="I16" s="146">
        <v>46545</v>
      </c>
      <c r="J16" s="146">
        <v>388907</v>
      </c>
    </row>
    <row r="17" spans="1:10">
      <c r="A17" s="85" t="s">
        <v>17</v>
      </c>
      <c r="B17" s="146">
        <v>43885</v>
      </c>
      <c r="C17" s="146">
        <v>18436</v>
      </c>
      <c r="D17" s="146">
        <v>39751</v>
      </c>
      <c r="E17" s="146">
        <v>46127</v>
      </c>
      <c r="F17" s="146">
        <v>41301</v>
      </c>
      <c r="G17" s="146">
        <v>48268</v>
      </c>
      <c r="H17" s="146">
        <v>39466</v>
      </c>
      <c r="I17" s="146">
        <v>38616</v>
      </c>
      <c r="J17" s="146">
        <v>315850</v>
      </c>
    </row>
    <row r="18" spans="1:10">
      <c r="A18" s="85" t="s">
        <v>16</v>
      </c>
      <c r="B18" s="146">
        <v>31396</v>
      </c>
      <c r="C18" s="146">
        <v>13316</v>
      </c>
      <c r="D18" s="146">
        <v>29029</v>
      </c>
      <c r="E18" s="146">
        <v>32516</v>
      </c>
      <c r="F18" s="146">
        <v>30539</v>
      </c>
      <c r="G18" s="146">
        <v>35590</v>
      </c>
      <c r="H18" s="146">
        <v>27929</v>
      </c>
      <c r="I18" s="146">
        <v>28801</v>
      </c>
      <c r="J18" s="146">
        <v>229116</v>
      </c>
    </row>
    <row r="19" spans="1:10">
      <c r="A19" s="500" t="s">
        <v>15</v>
      </c>
      <c r="B19" s="479">
        <v>129146</v>
      </c>
      <c r="C19" s="479">
        <v>53934</v>
      </c>
      <c r="D19" s="479">
        <v>121382</v>
      </c>
      <c r="E19" s="479">
        <v>139709</v>
      </c>
      <c r="F19" s="479">
        <v>122605</v>
      </c>
      <c r="G19" s="479">
        <v>141718</v>
      </c>
      <c r="H19" s="479">
        <v>111417</v>
      </c>
      <c r="I19" s="479">
        <v>113962</v>
      </c>
      <c r="J19" s="479">
        <v>933873</v>
      </c>
    </row>
    <row r="20" spans="1:10">
      <c r="A20" s="499" t="s">
        <v>14</v>
      </c>
      <c r="B20" s="479">
        <v>418377</v>
      </c>
      <c r="C20" s="479">
        <v>173188</v>
      </c>
      <c r="D20" s="479">
        <v>394127</v>
      </c>
      <c r="E20" s="479">
        <v>478042</v>
      </c>
      <c r="F20" s="479">
        <v>399792</v>
      </c>
      <c r="G20" s="479">
        <v>446557</v>
      </c>
      <c r="H20" s="479">
        <v>353422</v>
      </c>
      <c r="I20" s="479">
        <v>354153</v>
      </c>
      <c r="J20" s="479">
        <v>3017658</v>
      </c>
    </row>
    <row r="21" spans="1:10">
      <c r="A21" s="85" t="s">
        <v>13</v>
      </c>
      <c r="B21" s="146">
        <v>107952</v>
      </c>
      <c r="C21" s="146">
        <v>44560</v>
      </c>
      <c r="D21" s="146">
        <v>92789</v>
      </c>
      <c r="E21" s="146">
        <v>93424</v>
      </c>
      <c r="F21" s="146">
        <v>88599</v>
      </c>
      <c r="G21" s="146">
        <v>96834</v>
      </c>
      <c r="H21" s="146">
        <v>74495</v>
      </c>
      <c r="I21" s="146">
        <v>79608</v>
      </c>
      <c r="J21" s="146">
        <v>678261</v>
      </c>
    </row>
    <row r="22" spans="1:10">
      <c r="A22" s="85" t="s">
        <v>12</v>
      </c>
      <c r="B22" s="146">
        <v>43849</v>
      </c>
      <c r="C22" s="146">
        <v>18331</v>
      </c>
      <c r="D22" s="146">
        <v>38624</v>
      </c>
      <c r="E22" s="146">
        <v>45174</v>
      </c>
      <c r="F22" s="146">
        <v>38537</v>
      </c>
      <c r="G22" s="146">
        <v>44640</v>
      </c>
      <c r="H22" s="146">
        <v>37098</v>
      </c>
      <c r="I22" s="146">
        <v>39083</v>
      </c>
      <c r="J22" s="146">
        <v>305336</v>
      </c>
    </row>
    <row r="23" spans="1:10">
      <c r="A23" s="85" t="s">
        <v>11</v>
      </c>
      <c r="B23" s="146">
        <v>28291</v>
      </c>
      <c r="C23" s="146">
        <v>11610</v>
      </c>
      <c r="D23" s="146">
        <v>24350</v>
      </c>
      <c r="E23" s="146">
        <v>27985</v>
      </c>
      <c r="F23" s="146">
        <v>26645</v>
      </c>
      <c r="G23" s="146">
        <v>30144</v>
      </c>
      <c r="H23" s="146">
        <v>24530</v>
      </c>
      <c r="I23" s="146">
        <v>25378</v>
      </c>
      <c r="J23" s="146">
        <v>198933</v>
      </c>
    </row>
    <row r="24" spans="1:10">
      <c r="A24" s="500" t="s">
        <v>10</v>
      </c>
      <c r="B24" s="479">
        <v>180092</v>
      </c>
      <c r="C24" s="479">
        <v>74501</v>
      </c>
      <c r="D24" s="479">
        <v>155763</v>
      </c>
      <c r="E24" s="479">
        <v>166583</v>
      </c>
      <c r="F24" s="479">
        <v>153781</v>
      </c>
      <c r="G24" s="479">
        <v>171618</v>
      </c>
      <c r="H24" s="479">
        <v>136123</v>
      </c>
      <c r="I24" s="479">
        <v>144069</v>
      </c>
      <c r="J24" s="479">
        <v>1182530</v>
      </c>
    </row>
    <row r="25" spans="1:10">
      <c r="A25" s="85" t="s">
        <v>9</v>
      </c>
      <c r="B25" s="146">
        <v>82752</v>
      </c>
      <c r="C25" s="146">
        <v>34883</v>
      </c>
      <c r="D25" s="146">
        <v>77309</v>
      </c>
      <c r="E25" s="146">
        <v>84133</v>
      </c>
      <c r="F25" s="146">
        <v>70264</v>
      </c>
      <c r="G25" s="146">
        <v>74328</v>
      </c>
      <c r="H25" s="146">
        <v>56960</v>
      </c>
      <c r="I25" s="146">
        <v>57408</v>
      </c>
      <c r="J25" s="146">
        <v>538037</v>
      </c>
    </row>
    <row r="26" spans="1:10">
      <c r="A26" s="85" t="s">
        <v>8</v>
      </c>
      <c r="B26" s="146">
        <v>56226</v>
      </c>
      <c r="C26" s="146">
        <v>23150</v>
      </c>
      <c r="D26" s="146">
        <v>49766</v>
      </c>
      <c r="E26" s="146">
        <v>55640</v>
      </c>
      <c r="F26" s="146">
        <v>49133</v>
      </c>
      <c r="G26" s="146">
        <v>55813</v>
      </c>
      <c r="H26" s="146">
        <v>44920</v>
      </c>
      <c r="I26" s="146">
        <v>48480</v>
      </c>
      <c r="J26" s="146">
        <v>383128</v>
      </c>
    </row>
    <row r="27" spans="1:10">
      <c r="A27" s="85" t="s">
        <v>7</v>
      </c>
      <c r="B27" s="146">
        <v>92987</v>
      </c>
      <c r="C27" s="146">
        <v>37990</v>
      </c>
      <c r="D27" s="146">
        <v>77077</v>
      </c>
      <c r="E27" s="146">
        <v>81998</v>
      </c>
      <c r="F27" s="146">
        <v>73124</v>
      </c>
      <c r="G27" s="146">
        <v>78356</v>
      </c>
      <c r="H27" s="146">
        <v>55618</v>
      </c>
      <c r="I27" s="146">
        <v>54721</v>
      </c>
      <c r="J27" s="146">
        <v>551871</v>
      </c>
    </row>
    <row r="28" spans="1:10">
      <c r="A28" s="500" t="s">
        <v>6</v>
      </c>
      <c r="B28" s="479">
        <v>231965</v>
      </c>
      <c r="C28" s="479">
        <v>96023</v>
      </c>
      <c r="D28" s="479">
        <v>204152</v>
      </c>
      <c r="E28" s="479">
        <v>221771</v>
      </c>
      <c r="F28" s="479">
        <v>192521</v>
      </c>
      <c r="G28" s="479">
        <v>208497</v>
      </c>
      <c r="H28" s="479">
        <v>157498</v>
      </c>
      <c r="I28" s="479">
        <v>160609</v>
      </c>
      <c r="J28" s="479">
        <v>1473036</v>
      </c>
    </row>
    <row r="29" spans="1:10">
      <c r="A29" s="85" t="s">
        <v>5</v>
      </c>
      <c r="B29" s="146">
        <v>74588</v>
      </c>
      <c r="C29" s="146">
        <v>30842</v>
      </c>
      <c r="D29" s="146">
        <v>68184</v>
      </c>
      <c r="E29" s="146">
        <v>79395</v>
      </c>
      <c r="F29" s="146">
        <v>68826</v>
      </c>
      <c r="G29" s="146">
        <v>75582</v>
      </c>
      <c r="H29" s="146">
        <v>61326</v>
      </c>
      <c r="I29" s="146">
        <v>63569</v>
      </c>
      <c r="J29" s="146">
        <v>522312</v>
      </c>
    </row>
    <row r="30" spans="1:10">
      <c r="A30" s="85" t="s">
        <v>4</v>
      </c>
      <c r="B30" s="146">
        <v>47309</v>
      </c>
      <c r="C30" s="146">
        <v>21465</v>
      </c>
      <c r="D30" s="146">
        <v>45224</v>
      </c>
      <c r="E30" s="146">
        <v>49999</v>
      </c>
      <c r="F30" s="146">
        <v>46507</v>
      </c>
      <c r="G30" s="146">
        <v>53857</v>
      </c>
      <c r="H30" s="146">
        <v>44665</v>
      </c>
      <c r="I30" s="146">
        <v>48714</v>
      </c>
      <c r="J30" s="146">
        <v>357740</v>
      </c>
    </row>
    <row r="31" spans="1:10">
      <c r="A31" s="85" t="s">
        <v>3</v>
      </c>
      <c r="B31" s="146">
        <v>56730</v>
      </c>
      <c r="C31" s="146">
        <v>23797</v>
      </c>
      <c r="D31" s="146">
        <v>58166</v>
      </c>
      <c r="E31" s="146">
        <v>67481</v>
      </c>
      <c r="F31" s="146">
        <v>54138</v>
      </c>
      <c r="G31" s="146">
        <v>58087</v>
      </c>
      <c r="H31" s="146">
        <v>49971</v>
      </c>
      <c r="I31" s="146">
        <v>50996</v>
      </c>
      <c r="J31" s="146">
        <v>419366</v>
      </c>
    </row>
    <row r="32" spans="1:10">
      <c r="A32" s="500" t="s">
        <v>2</v>
      </c>
      <c r="B32" s="479">
        <v>178627</v>
      </c>
      <c r="C32" s="479">
        <v>76104</v>
      </c>
      <c r="D32" s="479">
        <v>171574</v>
      </c>
      <c r="E32" s="479">
        <v>196875</v>
      </c>
      <c r="F32" s="479">
        <v>169471</v>
      </c>
      <c r="G32" s="479">
        <v>187526</v>
      </c>
      <c r="H32" s="479">
        <v>155962</v>
      </c>
      <c r="I32" s="479">
        <v>163279</v>
      </c>
      <c r="J32" s="479">
        <v>1299418</v>
      </c>
    </row>
    <row r="33" spans="1:10">
      <c r="A33" s="499" t="s">
        <v>1</v>
      </c>
      <c r="B33" s="479">
        <v>590684</v>
      </c>
      <c r="C33" s="479">
        <v>246628</v>
      </c>
      <c r="D33" s="479">
        <v>531489</v>
      </c>
      <c r="E33" s="479">
        <v>585229</v>
      </c>
      <c r="F33" s="479">
        <v>515773</v>
      </c>
      <c r="G33" s="479">
        <v>567641</v>
      </c>
      <c r="H33" s="479">
        <v>449583</v>
      </c>
      <c r="I33" s="479">
        <v>467957</v>
      </c>
      <c r="J33" s="479">
        <v>3954984</v>
      </c>
    </row>
    <row r="34" spans="1:10">
      <c r="A34" s="498" t="s">
        <v>290</v>
      </c>
      <c r="B34" s="479">
        <v>1441842</v>
      </c>
      <c r="C34" s="479">
        <v>568221</v>
      </c>
      <c r="D34" s="479">
        <v>1312561</v>
      </c>
      <c r="E34" s="479">
        <v>1615424</v>
      </c>
      <c r="F34" s="479">
        <v>1308822</v>
      </c>
      <c r="G34" s="479">
        <v>1393030</v>
      </c>
      <c r="H34" s="479">
        <v>1148965</v>
      </c>
      <c r="I34" s="479">
        <v>1168866</v>
      </c>
      <c r="J34" s="479">
        <v>9957731</v>
      </c>
    </row>
    <row r="35" spans="1:10">
      <c r="A35" s="497" t="s">
        <v>127</v>
      </c>
      <c r="B35" s="479"/>
      <c r="C35" s="479"/>
      <c r="D35" s="479"/>
      <c r="E35" s="479"/>
      <c r="F35" s="479"/>
      <c r="G35" s="479"/>
      <c r="H35" s="479"/>
      <c r="I35" s="479"/>
      <c r="J35" s="479"/>
    </row>
    <row r="36" spans="1:10">
      <c r="A36" s="496" t="s">
        <v>621</v>
      </c>
      <c r="B36" s="146">
        <v>755564</v>
      </c>
      <c r="C36" s="146">
        <v>309745</v>
      </c>
      <c r="D36" s="146">
        <v>693595</v>
      </c>
      <c r="E36" s="146">
        <v>842374</v>
      </c>
      <c r="F36" s="146">
        <v>677954</v>
      </c>
      <c r="G36" s="146">
        <v>731537</v>
      </c>
      <c r="H36" s="146">
        <v>600352</v>
      </c>
      <c r="I36" s="146">
        <v>588140</v>
      </c>
      <c r="J36" s="146">
        <v>5199261</v>
      </c>
    </row>
    <row r="37" spans="1:10">
      <c r="A37" s="496" t="s">
        <v>62</v>
      </c>
      <c r="B37" s="146">
        <v>459187</v>
      </c>
      <c r="C37" s="146">
        <v>183584</v>
      </c>
      <c r="D37" s="146">
        <v>385856</v>
      </c>
      <c r="E37" s="146">
        <v>439894</v>
      </c>
      <c r="F37" s="146">
        <v>411996</v>
      </c>
      <c r="G37" s="146">
        <v>443510</v>
      </c>
      <c r="H37" s="146">
        <v>339794</v>
      </c>
      <c r="I37" s="146">
        <v>354608</v>
      </c>
      <c r="J37" s="146">
        <v>3018429</v>
      </c>
    </row>
    <row r="38" spans="1:10" ht="14.25" customHeight="1">
      <c r="A38" s="1011" t="s">
        <v>639</v>
      </c>
      <c r="B38" s="1011"/>
      <c r="C38" s="1011"/>
      <c r="D38" s="1011"/>
      <c r="E38" s="1011"/>
      <c r="F38" s="1011"/>
      <c r="G38" s="1011"/>
      <c r="H38" s="1011"/>
      <c r="I38" s="1011"/>
      <c r="J38" s="1011"/>
    </row>
    <row r="39" spans="1:10">
      <c r="A39" s="32" t="s">
        <v>44</v>
      </c>
      <c r="B39" s="146">
        <v>116697</v>
      </c>
      <c r="C39" s="146">
        <v>37930</v>
      </c>
      <c r="D39" s="146">
        <v>113422</v>
      </c>
      <c r="E39" s="146">
        <v>162591</v>
      </c>
      <c r="F39" s="146">
        <v>106345</v>
      </c>
      <c r="G39" s="146">
        <v>96409</v>
      </c>
      <c r="H39" s="146">
        <v>85004</v>
      </c>
      <c r="I39" s="146">
        <v>77739</v>
      </c>
      <c r="J39" s="146">
        <v>796137</v>
      </c>
    </row>
    <row r="40" spans="1:10">
      <c r="A40" s="85" t="s">
        <v>28</v>
      </c>
      <c r="B40" s="146">
        <v>105616</v>
      </c>
      <c r="C40" s="146">
        <v>37884</v>
      </c>
      <c r="D40" s="146">
        <v>78642</v>
      </c>
      <c r="E40" s="146">
        <v>110299</v>
      </c>
      <c r="F40" s="146">
        <v>88723</v>
      </c>
      <c r="G40" s="146">
        <v>76707</v>
      </c>
      <c r="H40" s="146">
        <v>60826</v>
      </c>
      <c r="I40" s="146">
        <v>42115</v>
      </c>
      <c r="J40" s="146">
        <v>600812</v>
      </c>
    </row>
    <row r="41" spans="1:10">
      <c r="A41" s="499" t="s">
        <v>27</v>
      </c>
      <c r="B41" s="479">
        <v>222313</v>
      </c>
      <c r="C41" s="479">
        <v>75814</v>
      </c>
      <c r="D41" s="479">
        <v>192064</v>
      </c>
      <c r="E41" s="479">
        <v>272890</v>
      </c>
      <c r="F41" s="479">
        <v>195068</v>
      </c>
      <c r="G41" s="479">
        <v>173116</v>
      </c>
      <c r="H41" s="479">
        <v>145830</v>
      </c>
      <c r="I41" s="479">
        <v>119854</v>
      </c>
      <c r="J41" s="479">
        <v>1396949</v>
      </c>
    </row>
    <row r="42" spans="1:10">
      <c r="A42" s="85" t="s">
        <v>26</v>
      </c>
      <c r="B42" s="146">
        <v>31531</v>
      </c>
      <c r="C42" s="146">
        <v>12897</v>
      </c>
      <c r="D42" s="146">
        <v>29528</v>
      </c>
      <c r="E42" s="146">
        <v>36664</v>
      </c>
      <c r="F42" s="146">
        <v>28424</v>
      </c>
      <c r="G42" s="146">
        <v>29493</v>
      </c>
      <c r="H42" s="146">
        <v>21274</v>
      </c>
      <c r="I42" s="146">
        <v>16234</v>
      </c>
      <c r="J42" s="146">
        <v>206045</v>
      </c>
    </row>
    <row r="43" spans="1:10">
      <c r="A43" s="85" t="s">
        <v>25</v>
      </c>
      <c r="B43" s="146">
        <v>23052</v>
      </c>
      <c r="C43" s="146">
        <v>9256</v>
      </c>
      <c r="D43" s="146">
        <v>21604</v>
      </c>
      <c r="E43" s="146">
        <v>26760</v>
      </c>
      <c r="F43" s="146">
        <v>21016</v>
      </c>
      <c r="G43" s="146">
        <v>21046</v>
      </c>
      <c r="H43" s="146">
        <v>15286</v>
      </c>
      <c r="I43" s="146">
        <v>11768</v>
      </c>
      <c r="J43" s="146">
        <v>149788</v>
      </c>
    </row>
    <row r="44" spans="1:10">
      <c r="A44" s="85" t="s">
        <v>24</v>
      </c>
      <c r="B44" s="146">
        <v>24477</v>
      </c>
      <c r="C44" s="146">
        <v>10610</v>
      </c>
      <c r="D44" s="146">
        <v>24802</v>
      </c>
      <c r="E44" s="146">
        <v>28723</v>
      </c>
      <c r="F44" s="146">
        <v>23842</v>
      </c>
      <c r="G44" s="146">
        <v>25298</v>
      </c>
      <c r="H44" s="146">
        <v>18515</v>
      </c>
      <c r="I44" s="146">
        <v>15086</v>
      </c>
      <c r="J44" s="146">
        <v>171353</v>
      </c>
    </row>
    <row r="45" spans="1:10">
      <c r="A45" s="500" t="s">
        <v>23</v>
      </c>
      <c r="B45" s="479">
        <v>79060</v>
      </c>
      <c r="C45" s="479">
        <v>32763</v>
      </c>
      <c r="D45" s="479">
        <v>75934</v>
      </c>
      <c r="E45" s="479">
        <v>92147</v>
      </c>
      <c r="F45" s="479">
        <v>73282</v>
      </c>
      <c r="G45" s="479">
        <v>75837</v>
      </c>
      <c r="H45" s="479">
        <v>55075</v>
      </c>
      <c r="I45" s="479">
        <v>43088</v>
      </c>
      <c r="J45" s="479">
        <v>527186</v>
      </c>
    </row>
    <row r="46" spans="1:10">
      <c r="A46" s="85" t="s">
        <v>22</v>
      </c>
      <c r="B46" s="146">
        <v>33468</v>
      </c>
      <c r="C46" s="146">
        <v>13060</v>
      </c>
      <c r="D46" s="146">
        <v>30919</v>
      </c>
      <c r="E46" s="146">
        <v>40465</v>
      </c>
      <c r="F46" s="146">
        <v>30217</v>
      </c>
      <c r="G46" s="146">
        <v>29855</v>
      </c>
      <c r="H46" s="146">
        <v>23067</v>
      </c>
      <c r="I46" s="146">
        <v>17271</v>
      </c>
      <c r="J46" s="146">
        <v>218322</v>
      </c>
    </row>
    <row r="47" spans="1:10">
      <c r="A47" s="85" t="s">
        <v>21</v>
      </c>
      <c r="B47" s="146">
        <v>17374</v>
      </c>
      <c r="C47" s="146">
        <v>7492</v>
      </c>
      <c r="D47" s="146">
        <v>16322</v>
      </c>
      <c r="E47" s="146">
        <v>20826</v>
      </c>
      <c r="F47" s="146">
        <v>17915</v>
      </c>
      <c r="G47" s="146">
        <v>18530</v>
      </c>
      <c r="H47" s="146">
        <v>14247</v>
      </c>
      <c r="I47" s="146">
        <v>10537</v>
      </c>
      <c r="J47" s="146">
        <v>123243</v>
      </c>
    </row>
    <row r="48" spans="1:10">
      <c r="A48" s="85" t="s">
        <v>20</v>
      </c>
      <c r="B48" s="146">
        <v>18590</v>
      </c>
      <c r="C48" s="146">
        <v>8005</v>
      </c>
      <c r="D48" s="146">
        <v>18195</v>
      </c>
      <c r="E48" s="146">
        <v>22314</v>
      </c>
      <c r="F48" s="146">
        <v>19187</v>
      </c>
      <c r="G48" s="146">
        <v>21304</v>
      </c>
      <c r="H48" s="146">
        <v>15675</v>
      </c>
      <c r="I48" s="146">
        <v>12596</v>
      </c>
      <c r="J48" s="146">
        <v>135866</v>
      </c>
    </row>
    <row r="49" spans="1:10">
      <c r="A49" s="500" t="s">
        <v>19</v>
      </c>
      <c r="B49" s="479">
        <v>69432</v>
      </c>
      <c r="C49" s="479">
        <v>28557</v>
      </c>
      <c r="D49" s="479">
        <v>65436</v>
      </c>
      <c r="E49" s="479">
        <v>83605</v>
      </c>
      <c r="F49" s="479">
        <v>67319</v>
      </c>
      <c r="G49" s="479">
        <v>69689</v>
      </c>
      <c r="H49" s="479">
        <v>52989</v>
      </c>
      <c r="I49" s="479">
        <v>40404</v>
      </c>
      <c r="J49" s="479">
        <v>477431</v>
      </c>
    </row>
    <row r="50" spans="1:10">
      <c r="A50" s="85" t="s">
        <v>18</v>
      </c>
      <c r="B50" s="146">
        <v>27756</v>
      </c>
      <c r="C50" s="146">
        <v>11251</v>
      </c>
      <c r="D50" s="146">
        <v>26484</v>
      </c>
      <c r="E50" s="146">
        <v>31273</v>
      </c>
      <c r="F50" s="146">
        <v>25097</v>
      </c>
      <c r="G50" s="146">
        <v>27425</v>
      </c>
      <c r="H50" s="146">
        <v>18967</v>
      </c>
      <c r="I50" s="146">
        <v>16200</v>
      </c>
      <c r="J50" s="146">
        <v>184453</v>
      </c>
    </row>
    <row r="51" spans="1:10">
      <c r="A51" s="85" t="s">
        <v>17</v>
      </c>
      <c r="B51" s="146">
        <v>22415</v>
      </c>
      <c r="C51" s="146">
        <v>9483</v>
      </c>
      <c r="D51" s="146">
        <v>20395</v>
      </c>
      <c r="E51" s="146">
        <v>23734</v>
      </c>
      <c r="F51" s="146">
        <v>20802</v>
      </c>
      <c r="G51" s="146">
        <v>23100</v>
      </c>
      <c r="H51" s="146">
        <v>17494</v>
      </c>
      <c r="I51" s="146">
        <v>12935</v>
      </c>
      <c r="J51" s="146">
        <v>150358</v>
      </c>
    </row>
    <row r="52" spans="1:10">
      <c r="A52" s="85" t="s">
        <v>16</v>
      </c>
      <c r="B52" s="146">
        <v>16266</v>
      </c>
      <c r="C52" s="146">
        <v>7092</v>
      </c>
      <c r="D52" s="146">
        <v>15249</v>
      </c>
      <c r="E52" s="146">
        <v>16810</v>
      </c>
      <c r="F52" s="146">
        <v>15163</v>
      </c>
      <c r="G52" s="146">
        <v>16965</v>
      </c>
      <c r="H52" s="146">
        <v>12352</v>
      </c>
      <c r="I52" s="146">
        <v>9828</v>
      </c>
      <c r="J52" s="146">
        <v>109725</v>
      </c>
    </row>
    <row r="53" spans="1:10">
      <c r="A53" s="500" t="s">
        <v>15</v>
      </c>
      <c r="B53" s="479">
        <v>66437</v>
      </c>
      <c r="C53" s="479">
        <v>27826</v>
      </c>
      <c r="D53" s="479">
        <v>62128</v>
      </c>
      <c r="E53" s="479">
        <v>71817</v>
      </c>
      <c r="F53" s="479">
        <v>61062</v>
      </c>
      <c r="G53" s="479">
        <v>67490</v>
      </c>
      <c r="H53" s="479">
        <v>48813</v>
      </c>
      <c r="I53" s="479">
        <v>38963</v>
      </c>
      <c r="J53" s="479">
        <v>444536</v>
      </c>
    </row>
    <row r="54" spans="1:10">
      <c r="A54" s="499" t="s">
        <v>14</v>
      </c>
      <c r="B54" s="479">
        <v>214929</v>
      </c>
      <c r="C54" s="479">
        <v>89146</v>
      </c>
      <c r="D54" s="479">
        <v>203498</v>
      </c>
      <c r="E54" s="479">
        <v>247569</v>
      </c>
      <c r="F54" s="479">
        <v>201663</v>
      </c>
      <c r="G54" s="479">
        <v>213016</v>
      </c>
      <c r="H54" s="479">
        <v>156877</v>
      </c>
      <c r="I54" s="479">
        <v>122455</v>
      </c>
      <c r="J54" s="479">
        <v>1449153</v>
      </c>
    </row>
    <row r="55" spans="1:10">
      <c r="A55" s="85" t="s">
        <v>13</v>
      </c>
      <c r="B55" s="146">
        <v>55375</v>
      </c>
      <c r="C55" s="146">
        <v>22746</v>
      </c>
      <c r="D55" s="146">
        <v>48456</v>
      </c>
      <c r="E55" s="146">
        <v>48907</v>
      </c>
      <c r="F55" s="146">
        <v>44063</v>
      </c>
      <c r="G55" s="146">
        <v>45315</v>
      </c>
      <c r="H55" s="146">
        <v>31567</v>
      </c>
      <c r="I55" s="146">
        <v>26193</v>
      </c>
      <c r="J55" s="146">
        <v>322622</v>
      </c>
    </row>
    <row r="56" spans="1:10">
      <c r="A56" s="85" t="s">
        <v>12</v>
      </c>
      <c r="B56" s="146">
        <v>22419</v>
      </c>
      <c r="C56" s="146">
        <v>9337</v>
      </c>
      <c r="D56" s="146">
        <v>19822</v>
      </c>
      <c r="E56" s="146">
        <v>23319</v>
      </c>
      <c r="F56" s="146">
        <v>19358</v>
      </c>
      <c r="G56" s="146">
        <v>20704</v>
      </c>
      <c r="H56" s="146">
        <v>15875</v>
      </c>
      <c r="I56" s="146">
        <v>12885</v>
      </c>
      <c r="J56" s="146">
        <v>143719</v>
      </c>
    </row>
    <row r="57" spans="1:10">
      <c r="A57" s="85" t="s">
        <v>11</v>
      </c>
      <c r="B57" s="146">
        <v>14474</v>
      </c>
      <c r="C57" s="146">
        <v>6029</v>
      </c>
      <c r="D57" s="146">
        <v>12731</v>
      </c>
      <c r="E57" s="146">
        <v>15032</v>
      </c>
      <c r="F57" s="146">
        <v>13449</v>
      </c>
      <c r="G57" s="146">
        <v>14423</v>
      </c>
      <c r="H57" s="146">
        <v>10580</v>
      </c>
      <c r="I57" s="146">
        <v>8577</v>
      </c>
      <c r="J57" s="146">
        <v>95295</v>
      </c>
    </row>
    <row r="58" spans="1:10">
      <c r="A58" s="500" t="s">
        <v>10</v>
      </c>
      <c r="B58" s="479">
        <v>92268</v>
      </c>
      <c r="C58" s="479">
        <v>38112</v>
      </c>
      <c r="D58" s="479">
        <v>81009</v>
      </c>
      <c r="E58" s="479">
        <v>87258</v>
      </c>
      <c r="F58" s="479">
        <v>76870</v>
      </c>
      <c r="G58" s="479">
        <v>80442</v>
      </c>
      <c r="H58" s="479">
        <v>58022</v>
      </c>
      <c r="I58" s="479">
        <v>47655</v>
      </c>
      <c r="J58" s="479">
        <v>561636</v>
      </c>
    </row>
    <row r="59" spans="1:10">
      <c r="A59" s="85" t="s">
        <v>9</v>
      </c>
      <c r="B59" s="146">
        <v>42473</v>
      </c>
      <c r="C59" s="146">
        <v>17784</v>
      </c>
      <c r="D59" s="146">
        <v>39387</v>
      </c>
      <c r="E59" s="146">
        <v>43252</v>
      </c>
      <c r="F59" s="146">
        <v>34984</v>
      </c>
      <c r="G59" s="146">
        <v>35119</v>
      </c>
      <c r="H59" s="146">
        <v>24730</v>
      </c>
      <c r="I59" s="146">
        <v>19942</v>
      </c>
      <c r="J59" s="146">
        <v>257671</v>
      </c>
    </row>
    <row r="60" spans="1:10">
      <c r="A60" s="85" t="s">
        <v>8</v>
      </c>
      <c r="B60" s="146">
        <v>28975</v>
      </c>
      <c r="C60" s="146">
        <v>11981</v>
      </c>
      <c r="D60" s="146">
        <v>25855</v>
      </c>
      <c r="E60" s="146">
        <v>29078</v>
      </c>
      <c r="F60" s="146">
        <v>24731</v>
      </c>
      <c r="G60" s="146">
        <v>26490</v>
      </c>
      <c r="H60" s="146">
        <v>19876</v>
      </c>
      <c r="I60" s="146">
        <v>17046</v>
      </c>
      <c r="J60" s="146">
        <v>184032</v>
      </c>
    </row>
    <row r="61" spans="1:10">
      <c r="A61" s="85" t="s">
        <v>7</v>
      </c>
      <c r="B61" s="146">
        <v>47568</v>
      </c>
      <c r="C61" s="146">
        <v>19416</v>
      </c>
      <c r="D61" s="146">
        <v>39707</v>
      </c>
      <c r="E61" s="146">
        <v>42049</v>
      </c>
      <c r="F61" s="146">
        <v>36533</v>
      </c>
      <c r="G61" s="146">
        <v>37195</v>
      </c>
      <c r="H61" s="146">
        <v>24008</v>
      </c>
      <c r="I61" s="146">
        <v>17702</v>
      </c>
      <c r="J61" s="146">
        <v>264178</v>
      </c>
    </row>
    <row r="62" spans="1:10">
      <c r="A62" s="500" t="s">
        <v>6</v>
      </c>
      <c r="B62" s="479">
        <v>119016</v>
      </c>
      <c r="C62" s="479">
        <v>49181</v>
      </c>
      <c r="D62" s="479">
        <v>104949</v>
      </c>
      <c r="E62" s="479">
        <v>114379</v>
      </c>
      <c r="F62" s="479">
        <v>96248</v>
      </c>
      <c r="G62" s="479">
        <v>98804</v>
      </c>
      <c r="H62" s="479">
        <v>68614</v>
      </c>
      <c r="I62" s="479">
        <v>54690</v>
      </c>
      <c r="J62" s="479">
        <v>705881</v>
      </c>
    </row>
    <row r="63" spans="1:10">
      <c r="A63" s="85" t="s">
        <v>5</v>
      </c>
      <c r="B63" s="146">
        <v>38126</v>
      </c>
      <c r="C63" s="146">
        <v>15632</v>
      </c>
      <c r="D63" s="146">
        <v>35214</v>
      </c>
      <c r="E63" s="146">
        <v>41281</v>
      </c>
      <c r="F63" s="146">
        <v>34672</v>
      </c>
      <c r="G63" s="146">
        <v>35750</v>
      </c>
      <c r="H63" s="146">
        <v>26779</v>
      </c>
      <c r="I63" s="146">
        <v>21466</v>
      </c>
      <c r="J63" s="146">
        <v>248920</v>
      </c>
    </row>
    <row r="64" spans="1:10">
      <c r="A64" s="85" t="s">
        <v>4</v>
      </c>
      <c r="B64" s="146">
        <v>24169</v>
      </c>
      <c r="C64" s="146">
        <v>10969</v>
      </c>
      <c r="D64" s="146">
        <v>23340</v>
      </c>
      <c r="E64" s="146">
        <v>26111</v>
      </c>
      <c r="F64" s="146">
        <v>23252</v>
      </c>
      <c r="G64" s="146">
        <v>25754</v>
      </c>
      <c r="H64" s="146">
        <v>19792</v>
      </c>
      <c r="I64" s="146">
        <v>17414</v>
      </c>
      <c r="J64" s="146">
        <v>170801</v>
      </c>
    </row>
    <row r="65" spans="1:10">
      <c r="A65" s="85" t="s">
        <v>3</v>
      </c>
      <c r="B65" s="146">
        <v>28975</v>
      </c>
      <c r="C65" s="146">
        <v>12150</v>
      </c>
      <c r="D65" s="146">
        <v>29397</v>
      </c>
      <c r="E65" s="146">
        <v>34495</v>
      </c>
      <c r="F65" s="146">
        <v>26942</v>
      </c>
      <c r="G65" s="146">
        <v>27009</v>
      </c>
      <c r="H65" s="146">
        <v>21491</v>
      </c>
      <c r="I65" s="146">
        <v>17925</v>
      </c>
      <c r="J65" s="146">
        <v>198384</v>
      </c>
    </row>
    <row r="66" spans="1:10">
      <c r="A66" s="500" t="s">
        <v>2</v>
      </c>
      <c r="B66" s="479">
        <v>91270</v>
      </c>
      <c r="C66" s="479">
        <v>38751</v>
      </c>
      <c r="D66" s="479">
        <v>87951</v>
      </c>
      <c r="E66" s="479">
        <v>101887</v>
      </c>
      <c r="F66" s="479">
        <v>84866</v>
      </c>
      <c r="G66" s="479">
        <v>88513</v>
      </c>
      <c r="H66" s="479">
        <v>68062</v>
      </c>
      <c r="I66" s="479">
        <v>56805</v>
      </c>
      <c r="J66" s="479">
        <v>618105</v>
      </c>
    </row>
    <row r="67" spans="1:10">
      <c r="A67" s="499" t="s">
        <v>1</v>
      </c>
      <c r="B67" s="479">
        <v>302554</v>
      </c>
      <c r="C67" s="479">
        <v>126044</v>
      </c>
      <c r="D67" s="479">
        <v>273909</v>
      </c>
      <c r="E67" s="479">
        <v>303524</v>
      </c>
      <c r="F67" s="479">
        <v>257984</v>
      </c>
      <c r="G67" s="479">
        <v>267759</v>
      </c>
      <c r="H67" s="479">
        <v>194698</v>
      </c>
      <c r="I67" s="479">
        <v>159150</v>
      </c>
      <c r="J67" s="479">
        <v>1885622</v>
      </c>
    </row>
    <row r="68" spans="1:10">
      <c r="A68" s="498" t="s">
        <v>290</v>
      </c>
      <c r="B68" s="479">
        <v>739796</v>
      </c>
      <c r="C68" s="479">
        <v>291004</v>
      </c>
      <c r="D68" s="479">
        <v>669471</v>
      </c>
      <c r="E68" s="479">
        <v>823983</v>
      </c>
      <c r="F68" s="479">
        <v>654715</v>
      </c>
      <c r="G68" s="479">
        <v>653891</v>
      </c>
      <c r="H68" s="479">
        <v>497405</v>
      </c>
      <c r="I68" s="479">
        <v>401459</v>
      </c>
      <c r="J68" s="479">
        <v>4731724</v>
      </c>
    </row>
    <row r="69" spans="1:10">
      <c r="A69" s="497" t="s">
        <v>127</v>
      </c>
      <c r="B69" s="479"/>
      <c r="C69" s="479"/>
      <c r="D69" s="479"/>
      <c r="E69" s="479"/>
      <c r="F69" s="479"/>
      <c r="G69" s="479"/>
      <c r="H69" s="479"/>
      <c r="I69" s="479"/>
      <c r="J69" s="479"/>
    </row>
    <row r="70" spans="1:10">
      <c r="A70" s="496" t="s">
        <v>621</v>
      </c>
      <c r="B70" s="146">
        <v>386947</v>
      </c>
      <c r="C70" s="146">
        <v>157050</v>
      </c>
      <c r="D70" s="146">
        <v>351460</v>
      </c>
      <c r="E70" s="146">
        <v>427387</v>
      </c>
      <c r="F70" s="146">
        <v>335590</v>
      </c>
      <c r="G70" s="146">
        <v>336204</v>
      </c>
      <c r="H70" s="146">
        <v>259298</v>
      </c>
      <c r="I70" s="146">
        <v>203755</v>
      </c>
      <c r="J70" s="146">
        <v>2457691</v>
      </c>
    </row>
    <row r="71" spans="1:10">
      <c r="A71" s="496" t="s">
        <v>62</v>
      </c>
      <c r="B71" s="146">
        <v>236152</v>
      </c>
      <c r="C71" s="146">
        <v>96024</v>
      </c>
      <c r="D71" s="146">
        <v>204589</v>
      </c>
      <c r="E71" s="146">
        <v>234005</v>
      </c>
      <c r="F71" s="146">
        <v>212780</v>
      </c>
      <c r="G71" s="146">
        <v>221278</v>
      </c>
      <c r="H71" s="146">
        <v>153103</v>
      </c>
      <c r="I71" s="146">
        <v>119965</v>
      </c>
      <c r="J71" s="146">
        <v>1477896</v>
      </c>
    </row>
    <row r="72" spans="1:10" ht="14.25" customHeight="1">
      <c r="A72" s="1011" t="s">
        <v>638</v>
      </c>
      <c r="B72" s="1011"/>
      <c r="C72" s="1011"/>
      <c r="D72" s="1011"/>
      <c r="E72" s="1011"/>
      <c r="F72" s="1011"/>
      <c r="G72" s="1011"/>
      <c r="H72" s="1011"/>
      <c r="I72" s="1011"/>
      <c r="J72" s="1011"/>
    </row>
    <row r="73" spans="1:10">
      <c r="A73" s="32" t="s">
        <v>44</v>
      </c>
      <c r="B73" s="146">
        <v>110394</v>
      </c>
      <c r="C73" s="146">
        <v>36962</v>
      </c>
      <c r="D73" s="146">
        <v>119688</v>
      </c>
      <c r="E73" s="146">
        <v>170565</v>
      </c>
      <c r="F73" s="146">
        <v>112527</v>
      </c>
      <c r="G73" s="146">
        <v>121574</v>
      </c>
      <c r="H73" s="146">
        <v>123815</v>
      </c>
      <c r="I73" s="146">
        <v>148379</v>
      </c>
      <c r="J73" s="146">
        <v>943904</v>
      </c>
    </row>
    <row r="74" spans="1:10">
      <c r="A74" s="85" t="s">
        <v>28</v>
      </c>
      <c r="B74" s="146">
        <v>100074</v>
      </c>
      <c r="C74" s="146">
        <v>35629</v>
      </c>
      <c r="D74" s="146">
        <v>75193</v>
      </c>
      <c r="E74" s="146">
        <v>108698</v>
      </c>
      <c r="F74" s="146">
        <v>85662</v>
      </c>
      <c r="G74" s="146">
        <v>84142</v>
      </c>
      <c r="H74" s="146">
        <v>76315</v>
      </c>
      <c r="I74" s="146">
        <v>78523</v>
      </c>
      <c r="J74" s="146">
        <v>644236</v>
      </c>
    </row>
    <row r="75" spans="1:10">
      <c r="A75" s="499" t="s">
        <v>27</v>
      </c>
      <c r="B75" s="479">
        <v>210468</v>
      </c>
      <c r="C75" s="479">
        <v>72591</v>
      </c>
      <c r="D75" s="479">
        <v>194881</v>
      </c>
      <c r="E75" s="479">
        <v>279263</v>
      </c>
      <c r="F75" s="479">
        <v>198189</v>
      </c>
      <c r="G75" s="479">
        <v>205716</v>
      </c>
      <c r="H75" s="479">
        <v>200130</v>
      </c>
      <c r="I75" s="479">
        <v>226902</v>
      </c>
      <c r="J75" s="479">
        <v>1588140</v>
      </c>
    </row>
    <row r="76" spans="1:10">
      <c r="A76" s="85" t="s">
        <v>26</v>
      </c>
      <c r="B76" s="146">
        <v>29751</v>
      </c>
      <c r="C76" s="146">
        <v>12253</v>
      </c>
      <c r="D76" s="146">
        <v>26905</v>
      </c>
      <c r="E76" s="146">
        <v>33400</v>
      </c>
      <c r="F76" s="146">
        <v>27538</v>
      </c>
      <c r="G76" s="146">
        <v>32187</v>
      </c>
      <c r="H76" s="146">
        <v>26676</v>
      </c>
      <c r="I76" s="146">
        <v>30826</v>
      </c>
      <c r="J76" s="146">
        <v>219536</v>
      </c>
    </row>
    <row r="77" spans="1:10">
      <c r="A77" s="85" t="s">
        <v>25</v>
      </c>
      <c r="B77" s="146">
        <v>21864</v>
      </c>
      <c r="C77" s="146">
        <v>8690</v>
      </c>
      <c r="D77" s="146">
        <v>19738</v>
      </c>
      <c r="E77" s="146">
        <v>24423</v>
      </c>
      <c r="F77" s="146">
        <v>20455</v>
      </c>
      <c r="G77" s="146">
        <v>23201</v>
      </c>
      <c r="H77" s="146">
        <v>19688</v>
      </c>
      <c r="I77" s="146">
        <v>22353</v>
      </c>
      <c r="J77" s="146">
        <v>160412</v>
      </c>
    </row>
    <row r="78" spans="1:10">
      <c r="A78" s="85" t="s">
        <v>24</v>
      </c>
      <c r="B78" s="146">
        <v>23591</v>
      </c>
      <c r="C78" s="146">
        <v>9918</v>
      </c>
      <c r="D78" s="146">
        <v>22804</v>
      </c>
      <c r="E78" s="146">
        <v>26247</v>
      </c>
      <c r="F78" s="146">
        <v>23055</v>
      </c>
      <c r="G78" s="146">
        <v>27482</v>
      </c>
      <c r="H78" s="146">
        <v>22883</v>
      </c>
      <c r="I78" s="146">
        <v>27232</v>
      </c>
      <c r="J78" s="146">
        <v>183212</v>
      </c>
    </row>
    <row r="79" spans="1:10">
      <c r="A79" s="500" t="s">
        <v>23</v>
      </c>
      <c r="B79" s="479">
        <v>75206</v>
      </c>
      <c r="C79" s="479">
        <v>30861</v>
      </c>
      <c r="D79" s="479">
        <v>69447</v>
      </c>
      <c r="E79" s="479">
        <v>84070</v>
      </c>
      <c r="F79" s="479">
        <v>71048</v>
      </c>
      <c r="G79" s="479">
        <v>82870</v>
      </c>
      <c r="H79" s="479">
        <v>69247</v>
      </c>
      <c r="I79" s="479">
        <v>80411</v>
      </c>
      <c r="J79" s="479">
        <v>563160</v>
      </c>
    </row>
    <row r="80" spans="1:10">
      <c r="A80" s="85" t="s">
        <v>22</v>
      </c>
      <c r="B80" s="146">
        <v>31684</v>
      </c>
      <c r="C80" s="146">
        <v>12380</v>
      </c>
      <c r="D80" s="146">
        <v>29636</v>
      </c>
      <c r="E80" s="146">
        <v>38143</v>
      </c>
      <c r="F80" s="146">
        <v>29094</v>
      </c>
      <c r="G80" s="146">
        <v>32735</v>
      </c>
      <c r="H80" s="146">
        <v>27950</v>
      </c>
      <c r="I80" s="146">
        <v>31883</v>
      </c>
      <c r="J80" s="146">
        <v>233505</v>
      </c>
    </row>
    <row r="81" spans="1:10">
      <c r="A81" s="85" t="s">
        <v>21</v>
      </c>
      <c r="B81" s="146">
        <v>16484</v>
      </c>
      <c r="C81" s="146">
        <v>7235</v>
      </c>
      <c r="D81" s="146">
        <v>15237</v>
      </c>
      <c r="E81" s="146">
        <v>19741</v>
      </c>
      <c r="F81" s="146">
        <v>17335</v>
      </c>
      <c r="G81" s="146">
        <v>20024</v>
      </c>
      <c r="H81" s="146">
        <v>17290</v>
      </c>
      <c r="I81" s="146">
        <v>19869</v>
      </c>
      <c r="J81" s="146">
        <v>133215</v>
      </c>
    </row>
    <row r="82" spans="1:10">
      <c r="A82" s="85" t="s">
        <v>20</v>
      </c>
      <c r="B82" s="146">
        <v>17365</v>
      </c>
      <c r="C82" s="146">
        <v>7458</v>
      </c>
      <c r="D82" s="146">
        <v>17055</v>
      </c>
      <c r="E82" s="146">
        <v>20627</v>
      </c>
      <c r="F82" s="146">
        <v>19109</v>
      </c>
      <c r="G82" s="146">
        <v>23684</v>
      </c>
      <c r="H82" s="146">
        <v>19454</v>
      </c>
      <c r="I82" s="146">
        <v>24536</v>
      </c>
      <c r="J82" s="146">
        <v>149288</v>
      </c>
    </row>
    <row r="83" spans="1:10">
      <c r="A83" s="500" t="s">
        <v>19</v>
      </c>
      <c r="B83" s="479">
        <v>65533</v>
      </c>
      <c r="C83" s="479">
        <v>27073</v>
      </c>
      <c r="D83" s="479">
        <v>61928</v>
      </c>
      <c r="E83" s="479">
        <v>78511</v>
      </c>
      <c r="F83" s="479">
        <v>65538</v>
      </c>
      <c r="G83" s="479">
        <v>76443</v>
      </c>
      <c r="H83" s="479">
        <v>64694</v>
      </c>
      <c r="I83" s="479">
        <v>76288</v>
      </c>
      <c r="J83" s="479">
        <v>516008</v>
      </c>
    </row>
    <row r="84" spans="1:10">
      <c r="A84" s="85" t="s">
        <v>18</v>
      </c>
      <c r="B84" s="146">
        <v>26109</v>
      </c>
      <c r="C84" s="146">
        <v>10931</v>
      </c>
      <c r="D84" s="146">
        <v>26118</v>
      </c>
      <c r="E84" s="146">
        <v>29793</v>
      </c>
      <c r="F84" s="146">
        <v>25668</v>
      </c>
      <c r="G84" s="146">
        <v>30435</v>
      </c>
      <c r="H84" s="146">
        <v>25055</v>
      </c>
      <c r="I84" s="146">
        <v>30345</v>
      </c>
      <c r="J84" s="146">
        <v>204454</v>
      </c>
    </row>
    <row r="85" spans="1:10">
      <c r="A85" s="85" t="s">
        <v>17</v>
      </c>
      <c r="B85" s="146">
        <v>21470</v>
      </c>
      <c r="C85" s="146">
        <v>8953</v>
      </c>
      <c r="D85" s="146">
        <v>19356</v>
      </c>
      <c r="E85" s="146">
        <v>22393</v>
      </c>
      <c r="F85" s="146">
        <v>20499</v>
      </c>
      <c r="G85" s="146">
        <v>25168</v>
      </c>
      <c r="H85" s="146">
        <v>21972</v>
      </c>
      <c r="I85" s="146">
        <v>25681</v>
      </c>
      <c r="J85" s="146">
        <v>165492</v>
      </c>
    </row>
    <row r="86" spans="1:10">
      <c r="A86" s="85" t="s">
        <v>16</v>
      </c>
      <c r="B86" s="146">
        <v>15130</v>
      </c>
      <c r="C86" s="146">
        <v>6224</v>
      </c>
      <c r="D86" s="146">
        <v>13780</v>
      </c>
      <c r="E86" s="146">
        <v>15706</v>
      </c>
      <c r="F86" s="146">
        <v>15376</v>
      </c>
      <c r="G86" s="146">
        <v>18625</v>
      </c>
      <c r="H86" s="146">
        <v>15577</v>
      </c>
      <c r="I86" s="146">
        <v>18973</v>
      </c>
      <c r="J86" s="146">
        <v>119391</v>
      </c>
    </row>
    <row r="87" spans="1:10">
      <c r="A87" s="500" t="s">
        <v>15</v>
      </c>
      <c r="B87" s="479">
        <v>62709</v>
      </c>
      <c r="C87" s="479">
        <v>26108</v>
      </c>
      <c r="D87" s="479">
        <v>59254</v>
      </c>
      <c r="E87" s="479">
        <v>67892</v>
      </c>
      <c r="F87" s="479">
        <v>61543</v>
      </c>
      <c r="G87" s="479">
        <v>74228</v>
      </c>
      <c r="H87" s="479">
        <v>62604</v>
      </c>
      <c r="I87" s="479">
        <v>74999</v>
      </c>
      <c r="J87" s="479">
        <v>489337</v>
      </c>
    </row>
    <row r="88" spans="1:10">
      <c r="A88" s="499" t="s">
        <v>14</v>
      </c>
      <c r="B88" s="479">
        <v>203448</v>
      </c>
      <c r="C88" s="479">
        <v>84042</v>
      </c>
      <c r="D88" s="479">
        <v>190629</v>
      </c>
      <c r="E88" s="479">
        <v>230473</v>
      </c>
      <c r="F88" s="479">
        <v>198129</v>
      </c>
      <c r="G88" s="479">
        <v>233541</v>
      </c>
      <c r="H88" s="479">
        <v>196545</v>
      </c>
      <c r="I88" s="479">
        <v>231698</v>
      </c>
      <c r="J88" s="479">
        <v>1568505</v>
      </c>
    </row>
    <row r="89" spans="1:10">
      <c r="A89" s="85" t="s">
        <v>13</v>
      </c>
      <c r="B89" s="146">
        <v>52577</v>
      </c>
      <c r="C89" s="146">
        <v>21814</v>
      </c>
      <c r="D89" s="146">
        <v>44333</v>
      </c>
      <c r="E89" s="146">
        <v>44517</v>
      </c>
      <c r="F89" s="146">
        <v>44536</v>
      </c>
      <c r="G89" s="146">
        <v>51519</v>
      </c>
      <c r="H89" s="146">
        <v>42928</v>
      </c>
      <c r="I89" s="146">
        <v>53415</v>
      </c>
      <c r="J89" s="146">
        <v>355639</v>
      </c>
    </row>
    <row r="90" spans="1:10">
      <c r="A90" s="85" t="s">
        <v>12</v>
      </c>
      <c r="B90" s="146">
        <v>21430</v>
      </c>
      <c r="C90" s="146">
        <v>8994</v>
      </c>
      <c r="D90" s="146">
        <v>18802</v>
      </c>
      <c r="E90" s="146">
        <v>21855</v>
      </c>
      <c r="F90" s="146">
        <v>19179</v>
      </c>
      <c r="G90" s="146">
        <v>23936</v>
      </c>
      <c r="H90" s="146">
        <v>21223</v>
      </c>
      <c r="I90" s="146">
        <v>26198</v>
      </c>
      <c r="J90" s="146">
        <v>161617</v>
      </c>
    </row>
    <row r="91" spans="1:10">
      <c r="A91" s="85" t="s">
        <v>11</v>
      </c>
      <c r="B91" s="146">
        <v>13817</v>
      </c>
      <c r="C91" s="146">
        <v>5581</v>
      </c>
      <c r="D91" s="146">
        <v>11619</v>
      </c>
      <c r="E91" s="146">
        <v>12953</v>
      </c>
      <c r="F91" s="146">
        <v>13196</v>
      </c>
      <c r="G91" s="146">
        <v>15721</v>
      </c>
      <c r="H91" s="146">
        <v>13950</v>
      </c>
      <c r="I91" s="146">
        <v>16801</v>
      </c>
      <c r="J91" s="146">
        <v>103638</v>
      </c>
    </row>
    <row r="92" spans="1:10">
      <c r="A92" s="500" t="s">
        <v>10</v>
      </c>
      <c r="B92" s="479">
        <v>87824</v>
      </c>
      <c r="C92" s="479">
        <v>36389</v>
      </c>
      <c r="D92" s="479">
        <v>74754</v>
      </c>
      <c r="E92" s="479">
        <v>79325</v>
      </c>
      <c r="F92" s="479">
        <v>76911</v>
      </c>
      <c r="G92" s="479">
        <v>91176</v>
      </c>
      <c r="H92" s="479">
        <v>78101</v>
      </c>
      <c r="I92" s="479">
        <v>96414</v>
      </c>
      <c r="J92" s="479">
        <v>620894</v>
      </c>
    </row>
    <row r="93" spans="1:10">
      <c r="A93" s="85" t="s">
        <v>9</v>
      </c>
      <c r="B93" s="146">
        <v>40279</v>
      </c>
      <c r="C93" s="146">
        <v>17099</v>
      </c>
      <c r="D93" s="146">
        <v>37922</v>
      </c>
      <c r="E93" s="146">
        <v>40881</v>
      </c>
      <c r="F93" s="146">
        <v>35280</v>
      </c>
      <c r="G93" s="146">
        <v>39209</v>
      </c>
      <c r="H93" s="146">
        <v>32230</v>
      </c>
      <c r="I93" s="146">
        <v>37466</v>
      </c>
      <c r="J93" s="146">
        <v>280366</v>
      </c>
    </row>
    <row r="94" spans="1:10">
      <c r="A94" s="85" t="s">
        <v>8</v>
      </c>
      <c r="B94" s="146">
        <v>27251</v>
      </c>
      <c r="C94" s="146">
        <v>11169</v>
      </c>
      <c r="D94" s="146">
        <v>23911</v>
      </c>
      <c r="E94" s="146">
        <v>26562</v>
      </c>
      <c r="F94" s="146">
        <v>24402</v>
      </c>
      <c r="G94" s="146">
        <v>29323</v>
      </c>
      <c r="H94" s="146">
        <v>25044</v>
      </c>
      <c r="I94" s="146">
        <v>31434</v>
      </c>
      <c r="J94" s="146">
        <v>199096</v>
      </c>
    </row>
    <row r="95" spans="1:10">
      <c r="A95" s="85" t="s">
        <v>7</v>
      </c>
      <c r="B95" s="146">
        <v>45419</v>
      </c>
      <c r="C95" s="146">
        <v>18574</v>
      </c>
      <c r="D95" s="146">
        <v>37370</v>
      </c>
      <c r="E95" s="146">
        <v>39949</v>
      </c>
      <c r="F95" s="146">
        <v>36591</v>
      </c>
      <c r="G95" s="146">
        <v>41161</v>
      </c>
      <c r="H95" s="146">
        <v>31610</v>
      </c>
      <c r="I95" s="146">
        <v>37019</v>
      </c>
      <c r="J95" s="146">
        <v>287693</v>
      </c>
    </row>
    <row r="96" spans="1:10">
      <c r="A96" s="500" t="s">
        <v>6</v>
      </c>
      <c r="B96" s="479">
        <v>112949</v>
      </c>
      <c r="C96" s="479">
        <v>46842</v>
      </c>
      <c r="D96" s="479">
        <v>99203</v>
      </c>
      <c r="E96" s="479">
        <v>107392</v>
      </c>
      <c r="F96" s="479">
        <v>96273</v>
      </c>
      <c r="G96" s="479">
        <v>109693</v>
      </c>
      <c r="H96" s="479">
        <v>88884</v>
      </c>
      <c r="I96" s="479">
        <v>105919</v>
      </c>
      <c r="J96" s="479">
        <v>767155</v>
      </c>
    </row>
    <row r="97" spans="1:10">
      <c r="A97" s="85" t="s">
        <v>5</v>
      </c>
      <c r="B97" s="146">
        <v>36462</v>
      </c>
      <c r="C97" s="146">
        <v>15210</v>
      </c>
      <c r="D97" s="146">
        <v>32970</v>
      </c>
      <c r="E97" s="146">
        <v>38114</v>
      </c>
      <c r="F97" s="146">
        <v>34154</v>
      </c>
      <c r="G97" s="146">
        <v>39832</v>
      </c>
      <c r="H97" s="146">
        <v>34547</v>
      </c>
      <c r="I97" s="146">
        <v>42103</v>
      </c>
      <c r="J97" s="146">
        <v>273392</v>
      </c>
    </row>
    <row r="98" spans="1:10">
      <c r="A98" s="85" t="s">
        <v>4</v>
      </c>
      <c r="B98" s="146">
        <v>23140</v>
      </c>
      <c r="C98" s="146">
        <v>10496</v>
      </c>
      <c r="D98" s="146">
        <v>21884</v>
      </c>
      <c r="E98" s="146">
        <v>23888</v>
      </c>
      <c r="F98" s="146">
        <v>23255</v>
      </c>
      <c r="G98" s="146">
        <v>28103</v>
      </c>
      <c r="H98" s="146">
        <v>24873</v>
      </c>
      <c r="I98" s="146">
        <v>31300</v>
      </c>
      <c r="J98" s="146">
        <v>186939</v>
      </c>
    </row>
    <row r="99" spans="1:10">
      <c r="A99" s="85" t="s">
        <v>3</v>
      </c>
      <c r="B99" s="146">
        <v>27755</v>
      </c>
      <c r="C99" s="146">
        <v>11647</v>
      </c>
      <c r="D99" s="146">
        <v>28769</v>
      </c>
      <c r="E99" s="146">
        <v>32986</v>
      </c>
      <c r="F99" s="146">
        <v>27196</v>
      </c>
      <c r="G99" s="146">
        <v>31078</v>
      </c>
      <c r="H99" s="146">
        <v>28480</v>
      </c>
      <c r="I99" s="146">
        <v>33071</v>
      </c>
      <c r="J99" s="146">
        <v>220982</v>
      </c>
    </row>
    <row r="100" spans="1:10">
      <c r="A100" s="500" t="s">
        <v>2</v>
      </c>
      <c r="B100" s="479">
        <v>87357</v>
      </c>
      <c r="C100" s="479">
        <v>37353</v>
      </c>
      <c r="D100" s="479">
        <v>83623</v>
      </c>
      <c r="E100" s="479">
        <v>94988</v>
      </c>
      <c r="F100" s="479">
        <v>84605</v>
      </c>
      <c r="G100" s="479">
        <v>99013</v>
      </c>
      <c r="H100" s="479">
        <v>87900</v>
      </c>
      <c r="I100" s="479">
        <v>106474</v>
      </c>
      <c r="J100" s="479">
        <v>681313</v>
      </c>
    </row>
    <row r="101" spans="1:10">
      <c r="A101" s="499" t="s">
        <v>1</v>
      </c>
      <c r="B101" s="479">
        <v>288130</v>
      </c>
      <c r="C101" s="479">
        <v>120584</v>
      </c>
      <c r="D101" s="479">
        <v>257580</v>
      </c>
      <c r="E101" s="479">
        <v>281705</v>
      </c>
      <c r="F101" s="479">
        <v>257789</v>
      </c>
      <c r="G101" s="479">
        <v>299882</v>
      </c>
      <c r="H101" s="479">
        <v>254885</v>
      </c>
      <c r="I101" s="479">
        <v>308807</v>
      </c>
      <c r="J101" s="479">
        <v>2069362</v>
      </c>
    </row>
    <row r="102" spans="1:10">
      <c r="A102" s="498" t="s">
        <v>290</v>
      </c>
      <c r="B102" s="479">
        <v>702046</v>
      </c>
      <c r="C102" s="479">
        <v>277217</v>
      </c>
      <c r="D102" s="479">
        <v>643090</v>
      </c>
      <c r="E102" s="479">
        <v>791441</v>
      </c>
      <c r="F102" s="479">
        <v>654107</v>
      </c>
      <c r="G102" s="479">
        <v>739139</v>
      </c>
      <c r="H102" s="479">
        <v>651560</v>
      </c>
      <c r="I102" s="479">
        <v>767407</v>
      </c>
      <c r="J102" s="479">
        <v>5226007</v>
      </c>
    </row>
    <row r="103" spans="1:10">
      <c r="A103" s="497" t="s">
        <v>127</v>
      </c>
      <c r="B103" s="479"/>
      <c r="C103" s="479"/>
      <c r="D103" s="479"/>
      <c r="E103" s="479"/>
      <c r="F103" s="479"/>
      <c r="G103" s="479"/>
      <c r="H103" s="479"/>
      <c r="I103" s="479"/>
      <c r="J103" s="479"/>
    </row>
    <row r="104" spans="1:10">
      <c r="A104" s="496" t="s">
        <v>621</v>
      </c>
      <c r="B104" s="146">
        <v>368617</v>
      </c>
      <c r="C104" s="146">
        <v>152695</v>
      </c>
      <c r="D104" s="146">
        <v>342135</v>
      </c>
      <c r="E104" s="146">
        <v>414987</v>
      </c>
      <c r="F104" s="146">
        <v>342364</v>
      </c>
      <c r="G104" s="146">
        <v>395333</v>
      </c>
      <c r="H104" s="146">
        <v>341054</v>
      </c>
      <c r="I104" s="146">
        <v>384385</v>
      </c>
      <c r="J104" s="146">
        <v>2741570</v>
      </c>
    </row>
    <row r="105" spans="1:10">
      <c r="A105" s="496" t="s">
        <v>62</v>
      </c>
      <c r="B105" s="146">
        <v>223035</v>
      </c>
      <c r="C105" s="146">
        <v>87560</v>
      </c>
      <c r="D105" s="146">
        <v>181267</v>
      </c>
      <c r="E105" s="146">
        <v>205889</v>
      </c>
      <c r="F105" s="146">
        <v>199216</v>
      </c>
      <c r="G105" s="146">
        <v>222232</v>
      </c>
      <c r="H105" s="146">
        <v>186691</v>
      </c>
      <c r="I105" s="146">
        <v>234643</v>
      </c>
      <c r="J105" s="146">
        <v>1540533</v>
      </c>
    </row>
  </sheetData>
  <mergeCells count="6">
    <mergeCell ref="A4:J4"/>
    <mergeCell ref="A38:J38"/>
    <mergeCell ref="A72:J72"/>
    <mergeCell ref="A2:A3"/>
    <mergeCell ref="J2:J3"/>
    <mergeCell ref="B3:I3"/>
  </mergeCells>
  <pageMargins left="0.75" right="0.75" top="1" bottom="1" header="0.5" footer="0.5"/>
  <pageSetup paperSize="9" scale="97" orientation="portrait" r:id="rId1"/>
  <headerFooter alignWithMargins="0"/>
  <legacyDrawing r:id="rId2"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EE47AD-D7B6-41C7-BFFE-A17F393BDB6E}">
  <dimension ref="A1:H39"/>
  <sheetViews>
    <sheetView workbookViewId="0"/>
  </sheetViews>
  <sheetFormatPr defaultRowHeight="11.25"/>
  <cols>
    <col min="1" max="1" width="21.85546875" style="508" customWidth="1"/>
    <col min="2" max="2" width="9.5703125" style="508" customWidth="1"/>
    <col min="3" max="8" width="9.42578125" style="508" customWidth="1"/>
    <col min="9" max="16384" width="9.140625" style="508"/>
  </cols>
  <sheetData>
    <row r="1" spans="1:8" s="527" customFormat="1" ht="13.5" thickBot="1">
      <c r="A1" s="530" t="s">
        <v>666</v>
      </c>
      <c r="B1" s="529"/>
      <c r="C1" s="529"/>
      <c r="D1" s="529"/>
      <c r="E1" s="529"/>
      <c r="F1" s="529"/>
      <c r="G1" s="528"/>
      <c r="H1" s="528"/>
    </row>
    <row r="2" spans="1:8" s="525" customFormat="1" ht="24.95" customHeight="1">
      <c r="A2" s="931" t="s">
        <v>37</v>
      </c>
      <c r="B2" s="994" t="s">
        <v>0</v>
      </c>
      <c r="C2" s="987" t="s">
        <v>665</v>
      </c>
      <c r="D2" s="1015"/>
      <c r="E2" s="1016"/>
      <c r="F2" s="987" t="s">
        <v>664</v>
      </c>
      <c r="G2" s="984"/>
      <c r="H2" s="984"/>
    </row>
    <row r="3" spans="1:8" s="525" customFormat="1" ht="18.75" customHeight="1">
      <c r="A3" s="993"/>
      <c r="B3" s="992"/>
      <c r="C3" s="526" t="s">
        <v>663</v>
      </c>
      <c r="D3" s="526" t="s">
        <v>662</v>
      </c>
      <c r="E3" s="1014" t="s">
        <v>661</v>
      </c>
      <c r="F3" s="1014" t="s">
        <v>57</v>
      </c>
      <c r="G3" s="1014" t="s">
        <v>660</v>
      </c>
      <c r="H3" s="1019" t="s">
        <v>659</v>
      </c>
    </row>
    <row r="4" spans="1:8" s="525" customFormat="1" ht="12.75" customHeight="1">
      <c r="A4" s="932"/>
      <c r="B4" s="947"/>
      <c r="C4" s="1017" t="s">
        <v>658</v>
      </c>
      <c r="D4" s="1017"/>
      <c r="E4" s="947"/>
      <c r="F4" s="1018"/>
      <c r="G4" s="947" t="s">
        <v>657</v>
      </c>
      <c r="H4" s="989" t="s">
        <v>656</v>
      </c>
    </row>
    <row r="5" spans="1:8" s="523" customFormat="1">
      <c r="A5" s="514" t="s">
        <v>44</v>
      </c>
      <c r="B5" s="511">
        <v>329</v>
      </c>
      <c r="C5" s="511">
        <v>58</v>
      </c>
      <c r="D5" s="511">
        <v>137</v>
      </c>
      <c r="E5" s="511">
        <v>134</v>
      </c>
      <c r="F5" s="524">
        <v>18.942196362061946</v>
      </c>
      <c r="G5" s="524">
        <v>26.055351888855675</v>
      </c>
      <c r="H5" s="524">
        <v>12.945663759728481</v>
      </c>
    </row>
    <row r="6" spans="1:8">
      <c r="A6" s="514" t="s">
        <v>28</v>
      </c>
      <c r="B6" s="510">
        <v>263</v>
      </c>
      <c r="C6" s="510">
        <v>56</v>
      </c>
      <c r="D6" s="510">
        <v>123</v>
      </c>
      <c r="E6" s="510">
        <v>84</v>
      </c>
      <c r="F6" s="509">
        <v>21.187387945504106</v>
      </c>
      <c r="G6" s="509">
        <v>33.561865705784328</v>
      </c>
      <c r="H6" s="509">
        <v>9.6511498488894549</v>
      </c>
    </row>
    <row r="7" spans="1:8">
      <c r="A7" s="520" t="s">
        <v>27</v>
      </c>
      <c r="B7" s="519">
        <v>592</v>
      </c>
      <c r="C7" s="519">
        <v>114</v>
      </c>
      <c r="D7" s="519">
        <v>260</v>
      </c>
      <c r="E7" s="519">
        <v>218</v>
      </c>
      <c r="F7" s="515">
        <v>19.877995445185672</v>
      </c>
      <c r="G7" s="515">
        <v>29.281809788090843</v>
      </c>
      <c r="H7" s="515">
        <v>11.61021724357037</v>
      </c>
    </row>
    <row r="8" spans="1:8">
      <c r="A8" s="514" t="s">
        <v>26</v>
      </c>
      <c r="B8" s="510">
        <v>79</v>
      </c>
      <c r="C8" s="510">
        <v>17</v>
      </c>
      <c r="D8" s="510">
        <v>34</v>
      </c>
      <c r="E8" s="510">
        <v>28</v>
      </c>
      <c r="F8" s="509">
        <v>18.551111246787311</v>
      </c>
      <c r="G8" s="509">
        <v>32.021891329345152</v>
      </c>
      <c r="H8" s="509">
        <v>5.9160422587449339</v>
      </c>
    </row>
    <row r="9" spans="1:8">
      <c r="A9" s="514" t="s">
        <v>25</v>
      </c>
      <c r="B9" s="510">
        <v>72</v>
      </c>
      <c r="C9" s="510">
        <v>14</v>
      </c>
      <c r="D9" s="510">
        <v>27</v>
      </c>
      <c r="E9" s="510">
        <v>31</v>
      </c>
      <c r="F9" s="509">
        <v>23.165613221130258</v>
      </c>
      <c r="G9" s="509">
        <v>37.950916814253567</v>
      </c>
      <c r="H9" s="509">
        <v>9.3393063385872122</v>
      </c>
    </row>
    <row r="10" spans="1:8">
      <c r="A10" s="514" t="s">
        <v>24</v>
      </c>
      <c r="B10" s="510">
        <v>79</v>
      </c>
      <c r="C10" s="510">
        <v>14</v>
      </c>
      <c r="D10" s="510">
        <v>38</v>
      </c>
      <c r="E10" s="510">
        <v>26</v>
      </c>
      <c r="F10" s="509">
        <v>22.217909885282463</v>
      </c>
      <c r="G10" s="509">
        <v>36.064543899856901</v>
      </c>
      <c r="H10" s="509">
        <v>9.2564863466826388</v>
      </c>
    </row>
    <row r="11" spans="1:8">
      <c r="A11" s="521" t="s">
        <v>23</v>
      </c>
      <c r="B11" s="519">
        <v>230</v>
      </c>
      <c r="C11" s="519">
        <v>45</v>
      </c>
      <c r="D11" s="519">
        <v>99</v>
      </c>
      <c r="E11" s="519">
        <v>85</v>
      </c>
      <c r="F11" s="515">
        <v>21.05793220261393</v>
      </c>
      <c r="G11" s="515">
        <v>35.023484666339783</v>
      </c>
      <c r="H11" s="515">
        <v>7.9786102324789727</v>
      </c>
    </row>
    <row r="12" spans="1:8">
      <c r="A12" s="514" t="s">
        <v>22</v>
      </c>
      <c r="B12" s="510">
        <v>77</v>
      </c>
      <c r="C12" s="510">
        <v>13</v>
      </c>
      <c r="D12" s="510">
        <v>41</v>
      </c>
      <c r="E12" s="510">
        <v>22</v>
      </c>
      <c r="F12" s="509">
        <v>17.077070816616654</v>
      </c>
      <c r="G12" s="509">
        <v>27.996484375896401</v>
      </c>
      <c r="H12" s="509">
        <v>6.8665844107075804</v>
      </c>
    </row>
    <row r="13" spans="1:8">
      <c r="A13" s="514" t="s">
        <v>21</v>
      </c>
      <c r="B13" s="510">
        <v>48</v>
      </c>
      <c r="C13" s="510">
        <v>13</v>
      </c>
      <c r="D13" s="510">
        <v>22</v>
      </c>
      <c r="E13" s="510">
        <v>13</v>
      </c>
      <c r="F13" s="509">
        <v>18.671739155803994</v>
      </c>
      <c r="G13" s="509">
        <v>34.00630736034136</v>
      </c>
      <c r="H13" s="509">
        <v>4.4921443625459974</v>
      </c>
    </row>
    <row r="14" spans="1:8">
      <c r="A14" s="514" t="s">
        <v>20</v>
      </c>
      <c r="B14" s="510">
        <v>47</v>
      </c>
      <c r="C14" s="510">
        <v>12</v>
      </c>
      <c r="D14" s="510">
        <v>17</v>
      </c>
      <c r="E14" s="510">
        <v>18</v>
      </c>
      <c r="F14" s="509">
        <v>16.42790856995056</v>
      </c>
      <c r="G14" s="509">
        <v>25.685716906705807</v>
      </c>
      <c r="H14" s="509">
        <v>8.008756240155904</v>
      </c>
    </row>
    <row r="15" spans="1:8">
      <c r="A15" s="521" t="s">
        <v>19</v>
      </c>
      <c r="B15" s="519">
        <v>172</v>
      </c>
      <c r="C15" s="519">
        <v>38</v>
      </c>
      <c r="D15" s="519">
        <v>80</v>
      </c>
      <c r="E15" s="519">
        <v>53</v>
      </c>
      <c r="F15" s="515">
        <v>17.302630553125866</v>
      </c>
      <c r="G15" s="515">
        <v>28.891236011041475</v>
      </c>
      <c r="H15" s="515">
        <v>6.5838521344267686</v>
      </c>
    </row>
    <row r="16" spans="1:8">
      <c r="A16" s="514" t="s">
        <v>18</v>
      </c>
      <c r="B16" s="510">
        <v>73</v>
      </c>
      <c r="C16" s="510">
        <v>11</v>
      </c>
      <c r="D16" s="510">
        <v>34</v>
      </c>
      <c r="E16" s="510">
        <v>28</v>
      </c>
      <c r="F16" s="509">
        <v>18.70926569976498</v>
      </c>
      <c r="G16" s="509">
        <v>28.099830050066334</v>
      </c>
      <c r="H16" s="509">
        <v>10.237585099926143</v>
      </c>
    </row>
    <row r="17" spans="1:8">
      <c r="A17" s="514" t="s">
        <v>17</v>
      </c>
      <c r="B17" s="510">
        <v>66</v>
      </c>
      <c r="C17" s="510">
        <v>14</v>
      </c>
      <c r="D17" s="510">
        <v>34</v>
      </c>
      <c r="E17" s="510">
        <v>18</v>
      </c>
      <c r="F17" s="509">
        <v>20.826857810939465</v>
      </c>
      <c r="G17" s="509">
        <v>34.466873688850299</v>
      </c>
      <c r="H17" s="509">
        <v>8.4322618337760282</v>
      </c>
    </row>
    <row r="18" spans="1:8">
      <c r="A18" s="514" t="s">
        <v>16</v>
      </c>
      <c r="B18" s="510">
        <v>56</v>
      </c>
      <c r="C18" s="510">
        <v>9</v>
      </c>
      <c r="D18" s="510">
        <v>27</v>
      </c>
      <c r="E18" s="510">
        <v>20</v>
      </c>
      <c r="F18" s="509">
        <v>24.332010280274343</v>
      </c>
      <c r="G18" s="509">
        <v>43.545511863883988</v>
      </c>
      <c r="H18" s="509">
        <v>6.6711140760507002</v>
      </c>
    </row>
    <row r="19" spans="1:8">
      <c r="A19" s="521" t="s">
        <v>15</v>
      </c>
      <c r="B19" s="519">
        <v>195</v>
      </c>
      <c r="C19" s="519">
        <v>34</v>
      </c>
      <c r="D19" s="519">
        <v>95</v>
      </c>
      <c r="E19" s="519">
        <v>66</v>
      </c>
      <c r="F19" s="515">
        <v>20.806014325207606</v>
      </c>
      <c r="G19" s="515">
        <v>34.068991950079962</v>
      </c>
      <c r="H19" s="515">
        <v>8.7562910387506605</v>
      </c>
    </row>
    <row r="20" spans="1:8">
      <c r="A20" s="520" t="s">
        <v>14</v>
      </c>
      <c r="B20" s="519">
        <v>597</v>
      </c>
      <c r="C20" s="519">
        <v>117</v>
      </c>
      <c r="D20" s="519">
        <v>274</v>
      </c>
      <c r="E20" s="519">
        <v>204</v>
      </c>
      <c r="F20" s="515">
        <v>19.745181324101278</v>
      </c>
      <c r="G20" s="515">
        <v>32.712957912541391</v>
      </c>
      <c r="H20" s="515">
        <v>7.7632908971914381</v>
      </c>
    </row>
    <row r="21" spans="1:8">
      <c r="A21" s="514" t="s">
        <v>13</v>
      </c>
      <c r="B21" s="510">
        <v>197</v>
      </c>
      <c r="C21" s="510">
        <v>50</v>
      </c>
      <c r="D21" s="510">
        <v>104</v>
      </c>
      <c r="E21" s="510">
        <v>43</v>
      </c>
      <c r="F21" s="509">
        <v>28.905677984878075</v>
      </c>
      <c r="G21" s="509">
        <v>49.359940397871966</v>
      </c>
      <c r="H21" s="509">
        <v>10.353197948947543</v>
      </c>
    </row>
    <row r="22" spans="1:8">
      <c r="A22" s="514" t="s">
        <v>12</v>
      </c>
      <c r="B22" s="510">
        <v>64</v>
      </c>
      <c r="C22" s="510">
        <v>12</v>
      </c>
      <c r="D22" s="510">
        <v>31</v>
      </c>
      <c r="E22" s="510">
        <v>21</v>
      </c>
      <c r="F22" s="509">
        <v>20.869984885565632</v>
      </c>
      <c r="G22" s="509">
        <v>36.72763685375817</v>
      </c>
      <c r="H22" s="509">
        <v>6.7752764004804282</v>
      </c>
    </row>
    <row r="23" spans="1:8">
      <c r="A23" s="514" t="s">
        <v>11</v>
      </c>
      <c r="B23" s="510">
        <v>37</v>
      </c>
      <c r="C23" s="510">
        <v>9</v>
      </c>
      <c r="D23" s="510">
        <v>20</v>
      </c>
      <c r="E23" s="510">
        <v>8</v>
      </c>
      <c r="F23" s="509">
        <v>18.46067875425344</v>
      </c>
      <c r="G23" s="509">
        <v>31.251953247077942</v>
      </c>
      <c r="H23" s="509">
        <v>6.7029263061130679</v>
      </c>
    </row>
    <row r="24" spans="1:8">
      <c r="A24" s="521" t="s">
        <v>10</v>
      </c>
      <c r="B24" s="519">
        <v>298</v>
      </c>
      <c r="C24" s="519">
        <v>71</v>
      </c>
      <c r="D24" s="519">
        <v>155</v>
      </c>
      <c r="E24" s="519">
        <v>72</v>
      </c>
      <c r="F24" s="515">
        <v>25.071227947520367</v>
      </c>
      <c r="G24" s="515">
        <v>43.05083364484657</v>
      </c>
      <c r="H24" s="515">
        <v>8.8117795869518378</v>
      </c>
    </row>
    <row r="25" spans="1:8">
      <c r="A25" s="514" t="s">
        <v>9</v>
      </c>
      <c r="B25" s="510">
        <v>152</v>
      </c>
      <c r="C25" s="510">
        <v>24</v>
      </c>
      <c r="D25" s="510">
        <v>65</v>
      </c>
      <c r="E25" s="510">
        <v>60</v>
      </c>
      <c r="F25" s="509">
        <v>28.207933295660897</v>
      </c>
      <c r="G25" s="509">
        <v>43.801420638996831</v>
      </c>
      <c r="H25" s="509">
        <v>13.885279111911791</v>
      </c>
    </row>
    <row r="26" spans="1:8">
      <c r="A26" s="523" t="s">
        <v>8</v>
      </c>
      <c r="B26" s="523">
        <v>131</v>
      </c>
      <c r="C26" s="523">
        <v>23</v>
      </c>
      <c r="D26" s="523">
        <v>61</v>
      </c>
      <c r="E26" s="523">
        <v>47</v>
      </c>
      <c r="F26" s="522">
        <v>34.031277601704161</v>
      </c>
      <c r="G26" s="522">
        <v>57.856602141234994</v>
      </c>
      <c r="H26" s="522">
        <v>12</v>
      </c>
    </row>
    <row r="27" spans="1:8">
      <c r="A27" s="514" t="s">
        <v>7</v>
      </c>
      <c r="B27" s="510">
        <v>178</v>
      </c>
      <c r="C27" s="510">
        <v>37</v>
      </c>
      <c r="D27" s="510">
        <v>81</v>
      </c>
      <c r="E27" s="510">
        <v>59</v>
      </c>
      <c r="F27" s="509">
        <v>32.14833022837054</v>
      </c>
      <c r="G27" s="509">
        <v>52.449762372389543</v>
      </c>
      <c r="H27" s="509">
        <v>13.510330206326993</v>
      </c>
    </row>
    <row r="28" spans="1:8">
      <c r="A28" s="521" t="s">
        <v>6</v>
      </c>
      <c r="B28" s="519">
        <v>461</v>
      </c>
      <c r="C28" s="519">
        <v>84</v>
      </c>
      <c r="D28" s="519">
        <v>207</v>
      </c>
      <c r="E28" s="519">
        <v>166</v>
      </c>
      <c r="F28" s="515">
        <v>31.201797115221268</v>
      </c>
      <c r="G28" s="515">
        <v>50.71065545287864</v>
      </c>
      <c r="H28" s="515">
        <v>13.254654397881334</v>
      </c>
    </row>
    <row r="29" spans="1:8">
      <c r="A29" s="514" t="s">
        <v>5</v>
      </c>
      <c r="B29" s="510">
        <v>167</v>
      </c>
      <c r="C29" s="510">
        <v>26</v>
      </c>
      <c r="D29" s="510">
        <v>68</v>
      </c>
      <c r="E29" s="510">
        <v>73</v>
      </c>
      <c r="F29" s="509">
        <v>31.8960075557249</v>
      </c>
      <c r="G29" s="509">
        <v>52.127399364045729</v>
      </c>
      <c r="H29" s="509">
        <v>13.494415317984954</v>
      </c>
    </row>
    <row r="30" spans="1:8">
      <c r="A30" s="514" t="s">
        <v>4</v>
      </c>
      <c r="B30" s="510">
        <v>133</v>
      </c>
      <c r="C30" s="510">
        <v>15</v>
      </c>
      <c r="D30" s="510">
        <v>56</v>
      </c>
      <c r="E30" s="510">
        <v>62</v>
      </c>
      <c r="F30" s="509">
        <v>36.967960174666665</v>
      </c>
      <c r="G30" s="509">
        <v>56.470862199452753</v>
      </c>
      <c r="H30" s="509">
        <v>19.148834314711092</v>
      </c>
    </row>
    <row r="31" spans="1:8">
      <c r="A31" s="514" t="s">
        <v>3</v>
      </c>
      <c r="B31" s="510">
        <v>148</v>
      </c>
      <c r="C31" s="510">
        <v>35</v>
      </c>
      <c r="D31" s="510">
        <v>55</v>
      </c>
      <c r="E31" s="510">
        <v>58</v>
      </c>
      <c r="F31" s="509">
        <v>35.188119729954956</v>
      </c>
      <c r="G31" s="509">
        <v>57.319268324567837</v>
      </c>
      <c r="H31" s="509">
        <v>15.335313392915538</v>
      </c>
    </row>
    <row r="32" spans="1:8">
      <c r="A32" s="521" t="s">
        <v>2</v>
      </c>
      <c r="B32" s="519">
        <v>448</v>
      </c>
      <c r="C32" s="519">
        <v>76</v>
      </c>
      <c r="D32" s="519">
        <v>179</v>
      </c>
      <c r="E32" s="519">
        <v>193</v>
      </c>
      <c r="F32" s="515">
        <v>34.357303687888432</v>
      </c>
      <c r="G32" s="515">
        <v>54.996008354232352</v>
      </c>
      <c r="H32" s="515">
        <v>15.645585093705357</v>
      </c>
    </row>
    <row r="33" spans="1:8">
      <c r="A33" s="520" t="s">
        <v>1</v>
      </c>
      <c r="B33" s="516">
        <v>1207</v>
      </c>
      <c r="C33" s="519">
        <v>231</v>
      </c>
      <c r="D33" s="519">
        <v>541</v>
      </c>
      <c r="E33" s="519">
        <v>431</v>
      </c>
      <c r="F33" s="515">
        <v>30.402743148583145</v>
      </c>
      <c r="G33" s="515">
        <v>49.830059944029692</v>
      </c>
      <c r="H33" s="515">
        <v>12.706942057547527</v>
      </c>
    </row>
    <row r="34" spans="1:8">
      <c r="A34" s="518" t="s">
        <v>655</v>
      </c>
      <c r="B34" s="510">
        <v>11</v>
      </c>
      <c r="C34" s="510">
        <v>2</v>
      </c>
      <c r="D34" s="510">
        <v>9</v>
      </c>
      <c r="E34" s="510" t="s">
        <v>29</v>
      </c>
      <c r="F34" s="509" t="s">
        <v>653</v>
      </c>
      <c r="G34" s="509" t="s">
        <v>653</v>
      </c>
      <c r="H34" s="509" t="s">
        <v>653</v>
      </c>
    </row>
    <row r="35" spans="1:8">
      <c r="A35" s="518" t="s">
        <v>654</v>
      </c>
      <c r="B35" s="510">
        <v>15</v>
      </c>
      <c r="C35" s="510">
        <v>6</v>
      </c>
      <c r="D35" s="510">
        <v>4</v>
      </c>
      <c r="E35" s="510">
        <v>5</v>
      </c>
      <c r="F35" s="509" t="s">
        <v>653</v>
      </c>
      <c r="G35" s="509" t="s">
        <v>653</v>
      </c>
      <c r="H35" s="509" t="s">
        <v>653</v>
      </c>
    </row>
    <row r="36" spans="1:8">
      <c r="A36" s="517" t="s">
        <v>0</v>
      </c>
      <c r="B36" s="516">
        <v>2422</v>
      </c>
      <c r="C36" s="516">
        <v>470</v>
      </c>
      <c r="D36" s="516">
        <v>1088</v>
      </c>
      <c r="E36" s="516">
        <v>858</v>
      </c>
      <c r="F36" s="515">
        <v>24.28867257841458</v>
      </c>
      <c r="G36" s="515">
        <v>38.984235868346417</v>
      </c>
      <c r="H36" s="515">
        <v>10.986042185637746</v>
      </c>
    </row>
    <row r="37" spans="1:8">
      <c r="A37" s="514" t="s">
        <v>652</v>
      </c>
      <c r="B37" s="510"/>
      <c r="C37" s="510"/>
      <c r="D37" s="510"/>
      <c r="E37" s="510"/>
      <c r="F37" s="513"/>
      <c r="G37" s="513"/>
      <c r="H37" s="513"/>
    </row>
    <row r="38" spans="1:8">
      <c r="A38" s="512" t="s">
        <v>651</v>
      </c>
      <c r="B38" s="511">
        <v>1273</v>
      </c>
      <c r="C38" s="511">
        <v>241</v>
      </c>
      <c r="D38" s="510">
        <v>578</v>
      </c>
      <c r="E38" s="510">
        <v>450</v>
      </c>
      <c r="F38" s="509">
        <v>24.438427305613477</v>
      </c>
      <c r="G38" s="509">
        <v>39.718421570433087</v>
      </c>
      <c r="H38" s="509">
        <v>10.740254766124581</v>
      </c>
    </row>
    <row r="39" spans="1:8">
      <c r="A39" s="512" t="s">
        <v>650</v>
      </c>
      <c r="B39" s="511">
        <v>794</v>
      </c>
      <c r="C39" s="510">
        <v>163</v>
      </c>
      <c r="D39" s="510">
        <v>360</v>
      </c>
      <c r="E39" s="510">
        <v>269</v>
      </c>
      <c r="F39" s="509">
        <v>26.240525815191347</v>
      </c>
      <c r="G39" s="509">
        <v>43.281084309324036</v>
      </c>
      <c r="H39" s="509">
        <v>9.9039542994004215</v>
      </c>
    </row>
  </sheetData>
  <mergeCells count="9">
    <mergeCell ref="A2:A4"/>
    <mergeCell ref="E3:E4"/>
    <mergeCell ref="C2:E2"/>
    <mergeCell ref="C4:D4"/>
    <mergeCell ref="F3:F4"/>
    <mergeCell ref="F2:H2"/>
    <mergeCell ref="G3:G4"/>
    <mergeCell ref="H3:H4"/>
    <mergeCell ref="B2:B4"/>
  </mergeCells>
  <pageMargins left="0.74803149606299213" right="0.74803149606299213" top="0.62992125984251968" bottom="0.86614173228346458" header="0.51181102362204722" footer="0.59055118110236227"/>
  <pageSetup paperSize="9" orientation="portrait" horizontalDpi="2438" r:id="rId1"/>
  <headerFooter alignWithMargins="0"/>
  <legacyDrawing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AA1F56-3A5B-405E-9EBB-84B4EF705DC4}">
  <dimension ref="A1:D31"/>
  <sheetViews>
    <sheetView workbookViewId="0">
      <selection sqref="A1:D1"/>
    </sheetView>
  </sheetViews>
  <sheetFormatPr defaultRowHeight="11.25"/>
  <cols>
    <col min="1" max="1" width="23.28515625" style="468" customWidth="1"/>
    <col min="2" max="3" width="14.7109375" style="468" customWidth="1"/>
    <col min="4" max="4" width="16.7109375" style="468" customWidth="1"/>
    <col min="5" max="16384" width="9.140625" style="468"/>
  </cols>
  <sheetData>
    <row r="1" spans="1:4" ht="15.75" thickBot="1">
      <c r="A1" s="1020" t="s">
        <v>672</v>
      </c>
      <c r="B1" s="1021"/>
      <c r="C1" s="1021"/>
      <c r="D1" s="1022"/>
    </row>
    <row r="2" spans="1:4" ht="21.95" customHeight="1">
      <c r="A2" s="1023" t="s">
        <v>37</v>
      </c>
      <c r="B2" s="540">
        <v>2001</v>
      </c>
      <c r="C2" s="539">
        <v>2011</v>
      </c>
      <c r="D2" s="945" t="s">
        <v>671</v>
      </c>
    </row>
    <row r="3" spans="1:4" ht="21.95" customHeight="1">
      <c r="A3" s="928"/>
      <c r="B3" s="949" t="s">
        <v>670</v>
      </c>
      <c r="C3" s="1024"/>
      <c r="D3" s="949"/>
    </row>
    <row r="4" spans="1:4">
      <c r="A4" s="536" t="s">
        <v>44</v>
      </c>
      <c r="B4" s="538">
        <v>1778</v>
      </c>
      <c r="C4" s="538">
        <v>1737</v>
      </c>
      <c r="D4" s="534">
        <v>97.7</v>
      </c>
    </row>
    <row r="5" spans="1:4">
      <c r="A5" s="536" t="s">
        <v>28</v>
      </c>
      <c r="B5" s="538">
        <v>1084</v>
      </c>
      <c r="C5" s="538">
        <v>1223</v>
      </c>
      <c r="D5" s="534">
        <v>112.8</v>
      </c>
    </row>
    <row r="6" spans="1:4">
      <c r="A6" s="533" t="s">
        <v>27</v>
      </c>
      <c r="B6" s="532">
        <v>2862</v>
      </c>
      <c r="C6" s="532">
        <v>2959</v>
      </c>
      <c r="D6" s="531">
        <v>103.4</v>
      </c>
    </row>
    <row r="7" spans="1:4">
      <c r="A7" s="536" t="s">
        <v>26</v>
      </c>
      <c r="B7" s="535">
        <v>434</v>
      </c>
      <c r="C7" s="535">
        <v>428</v>
      </c>
      <c r="D7" s="534">
        <v>98.5</v>
      </c>
    </row>
    <row r="8" spans="1:4">
      <c r="A8" s="536" t="s">
        <v>25</v>
      </c>
      <c r="B8" s="535">
        <v>317</v>
      </c>
      <c r="C8" s="535">
        <v>306</v>
      </c>
      <c r="D8" s="534">
        <v>96.7</v>
      </c>
    </row>
    <row r="9" spans="1:4">
      <c r="A9" s="536" t="s">
        <v>24</v>
      </c>
      <c r="B9" s="535">
        <v>370</v>
      </c>
      <c r="C9" s="535">
        <v>354</v>
      </c>
      <c r="D9" s="534">
        <v>95.8</v>
      </c>
    </row>
    <row r="10" spans="1:4">
      <c r="A10" s="533" t="s">
        <v>669</v>
      </c>
      <c r="B10" s="532">
        <v>1121</v>
      </c>
      <c r="C10" s="532">
        <v>1088</v>
      </c>
      <c r="D10" s="531">
        <v>97.1</v>
      </c>
    </row>
    <row r="11" spans="1:4">
      <c r="A11" s="536" t="s">
        <v>22</v>
      </c>
      <c r="B11" s="535">
        <v>439</v>
      </c>
      <c r="C11" s="535">
        <v>449</v>
      </c>
      <c r="D11" s="534">
        <v>102.4</v>
      </c>
    </row>
    <row r="12" spans="1:4">
      <c r="A12" s="536" t="s">
        <v>21</v>
      </c>
      <c r="B12" s="535">
        <v>268</v>
      </c>
      <c r="C12" s="535">
        <v>258</v>
      </c>
      <c r="D12" s="534">
        <v>96.2</v>
      </c>
    </row>
    <row r="13" spans="1:4">
      <c r="A13" s="536" t="s">
        <v>20</v>
      </c>
      <c r="B13" s="535">
        <v>297</v>
      </c>
      <c r="C13" s="535">
        <v>283</v>
      </c>
      <c r="D13" s="534">
        <v>95.3</v>
      </c>
    </row>
    <row r="14" spans="1:4">
      <c r="A14" s="533" t="s">
        <v>668</v>
      </c>
      <c r="B14" s="532">
        <v>1004</v>
      </c>
      <c r="C14" s="537">
        <v>990</v>
      </c>
      <c r="D14" s="531">
        <v>98.6</v>
      </c>
    </row>
    <row r="15" spans="1:4">
      <c r="A15" s="536" t="s">
        <v>18</v>
      </c>
      <c r="B15" s="535">
        <v>407</v>
      </c>
      <c r="C15" s="535">
        <v>388</v>
      </c>
      <c r="D15" s="534">
        <v>95.2</v>
      </c>
    </row>
    <row r="16" spans="1:4">
      <c r="A16" s="536" t="s">
        <v>17</v>
      </c>
      <c r="B16" s="535">
        <v>335</v>
      </c>
      <c r="C16" s="535">
        <v>318</v>
      </c>
      <c r="D16" s="534">
        <v>94.9</v>
      </c>
    </row>
    <row r="17" spans="1:4">
      <c r="A17" s="536" t="s">
        <v>16</v>
      </c>
      <c r="B17" s="535">
        <v>250</v>
      </c>
      <c r="C17" s="535">
        <v>231</v>
      </c>
      <c r="D17" s="534">
        <v>92.7</v>
      </c>
    </row>
    <row r="18" spans="1:4">
      <c r="A18" s="533" t="s">
        <v>15</v>
      </c>
      <c r="B18" s="537">
        <v>992</v>
      </c>
      <c r="C18" s="537">
        <v>938</v>
      </c>
      <c r="D18" s="531">
        <v>94.5</v>
      </c>
    </row>
    <row r="19" spans="1:4">
      <c r="A19" s="536" t="s">
        <v>13</v>
      </c>
      <c r="B19" s="535">
        <v>744</v>
      </c>
      <c r="C19" s="535">
        <v>691</v>
      </c>
      <c r="D19" s="534">
        <v>92.8</v>
      </c>
    </row>
    <row r="20" spans="1:4">
      <c r="A20" s="536" t="s">
        <v>12</v>
      </c>
      <c r="B20" s="535">
        <v>326</v>
      </c>
      <c r="C20" s="535">
        <v>311</v>
      </c>
      <c r="D20" s="534">
        <v>95.4</v>
      </c>
    </row>
    <row r="21" spans="1:4">
      <c r="A21" s="536" t="s">
        <v>11</v>
      </c>
      <c r="B21" s="535">
        <v>220</v>
      </c>
      <c r="C21" s="535">
        <v>204</v>
      </c>
      <c r="D21" s="534">
        <v>92.5</v>
      </c>
    </row>
    <row r="22" spans="1:4">
      <c r="A22" s="533" t="s">
        <v>10</v>
      </c>
      <c r="B22" s="532">
        <v>1290</v>
      </c>
      <c r="C22" s="532">
        <v>1205</v>
      </c>
      <c r="D22" s="531">
        <v>93.4</v>
      </c>
    </row>
    <row r="23" spans="1:4">
      <c r="A23" s="536" t="s">
        <v>9</v>
      </c>
      <c r="B23" s="535">
        <v>553</v>
      </c>
      <c r="C23" s="535">
        <v>549</v>
      </c>
      <c r="D23" s="534">
        <v>99.2</v>
      </c>
    </row>
    <row r="24" spans="1:4">
      <c r="A24" s="536" t="s">
        <v>8</v>
      </c>
      <c r="B24" s="535">
        <v>416</v>
      </c>
      <c r="C24" s="535">
        <v>389</v>
      </c>
      <c r="D24" s="534">
        <v>93.5</v>
      </c>
    </row>
    <row r="25" spans="1:4">
      <c r="A25" s="536" t="s">
        <v>7</v>
      </c>
      <c r="B25" s="535">
        <v>582</v>
      </c>
      <c r="C25" s="535">
        <v>562</v>
      </c>
      <c r="D25" s="534">
        <v>96.5</v>
      </c>
    </row>
    <row r="26" spans="1:4">
      <c r="A26" s="533" t="s">
        <v>667</v>
      </c>
      <c r="B26" s="532">
        <v>1551</v>
      </c>
      <c r="C26" s="532">
        <v>1500</v>
      </c>
      <c r="D26" s="531">
        <v>96.7</v>
      </c>
    </row>
    <row r="27" spans="1:4">
      <c r="A27" s="536" t="s">
        <v>5</v>
      </c>
      <c r="B27" s="535">
        <v>547</v>
      </c>
      <c r="C27" s="535">
        <v>521</v>
      </c>
      <c r="D27" s="534">
        <v>95.4</v>
      </c>
    </row>
    <row r="28" spans="1:4">
      <c r="A28" s="536" t="s">
        <v>4</v>
      </c>
      <c r="B28" s="535">
        <v>398</v>
      </c>
      <c r="C28" s="535">
        <v>362</v>
      </c>
      <c r="D28" s="534">
        <v>91</v>
      </c>
    </row>
    <row r="29" spans="1:4">
      <c r="A29" s="536" t="s">
        <v>3</v>
      </c>
      <c r="B29" s="535">
        <v>433</v>
      </c>
      <c r="C29" s="535">
        <v>418</v>
      </c>
      <c r="D29" s="534">
        <v>96.5</v>
      </c>
    </row>
    <row r="30" spans="1:4">
      <c r="A30" s="533" t="s">
        <v>2</v>
      </c>
      <c r="B30" s="532">
        <v>1378</v>
      </c>
      <c r="C30" s="532">
        <v>1301</v>
      </c>
      <c r="D30" s="531">
        <v>94.5</v>
      </c>
    </row>
    <row r="31" spans="1:4" ht="12" customHeight="1">
      <c r="A31" s="533" t="s">
        <v>0</v>
      </c>
      <c r="B31" s="532">
        <v>10198</v>
      </c>
      <c r="C31" s="532">
        <v>9982</v>
      </c>
      <c r="D31" s="531">
        <v>97.9</v>
      </c>
    </row>
  </sheetData>
  <mergeCells count="4">
    <mergeCell ref="D2:D3"/>
    <mergeCell ref="A1:D1"/>
    <mergeCell ref="A2:A3"/>
    <mergeCell ref="B3:C3"/>
  </mergeCells>
  <pageMargins left="0.74803149606299213" right="0.74803149606299213" top="0.62992125984251968" bottom="0.86614173228346458" header="0.51181102362204722" footer="0.59055118110236227"/>
  <pageSetup paperSize="9" orientation="portrait" horizontalDpi="300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14EE4D-F1D7-46E2-9FC3-2379C49C3322}">
  <dimension ref="A1:G31"/>
  <sheetViews>
    <sheetView workbookViewId="0">
      <selection sqref="A1:G1"/>
    </sheetView>
  </sheetViews>
  <sheetFormatPr defaultRowHeight="11.25"/>
  <cols>
    <col min="1" max="1" width="27.7109375" style="468" customWidth="1"/>
    <col min="2" max="7" width="10" style="468" customWidth="1"/>
    <col min="8" max="16384" width="9.140625" style="468"/>
  </cols>
  <sheetData>
    <row r="1" spans="1:7" ht="12">
      <c r="A1" s="1025" t="s">
        <v>673</v>
      </c>
      <c r="B1" s="1025"/>
      <c r="C1" s="1025"/>
      <c r="D1" s="1025"/>
      <c r="E1" s="1025"/>
      <c r="F1" s="1025"/>
      <c r="G1" s="1025"/>
    </row>
    <row r="2" spans="1:7">
      <c r="A2" s="948" t="s">
        <v>37</v>
      </c>
      <c r="B2" s="948">
        <v>2001</v>
      </c>
      <c r="C2" s="948"/>
      <c r="D2" s="948"/>
      <c r="E2" s="1026">
        <v>2011</v>
      </c>
      <c r="F2" s="1026"/>
      <c r="G2" s="1026"/>
    </row>
    <row r="3" spans="1:7">
      <c r="A3" s="948"/>
      <c r="B3" s="258" t="s">
        <v>660</v>
      </c>
      <c r="C3" s="258" t="s">
        <v>659</v>
      </c>
      <c r="D3" s="258" t="s">
        <v>57</v>
      </c>
      <c r="E3" s="258" t="s">
        <v>660</v>
      </c>
      <c r="F3" s="258" t="s">
        <v>659</v>
      </c>
      <c r="G3" s="258" t="s">
        <v>57</v>
      </c>
    </row>
    <row r="4" spans="1:7">
      <c r="A4" s="536" t="s">
        <v>44</v>
      </c>
      <c r="B4" s="543">
        <v>45.8</v>
      </c>
      <c r="C4" s="543">
        <v>54.2</v>
      </c>
      <c r="D4" s="543">
        <v>100</v>
      </c>
      <c r="E4" s="543">
        <v>45.3</v>
      </c>
      <c r="F4" s="543">
        <v>54.7</v>
      </c>
      <c r="G4" s="534">
        <v>100</v>
      </c>
    </row>
    <row r="5" spans="1:7">
      <c r="A5" s="536" t="s">
        <v>28</v>
      </c>
      <c r="B5" s="534">
        <v>48.2</v>
      </c>
      <c r="C5" s="534">
        <v>51.8</v>
      </c>
      <c r="D5" s="534">
        <v>100</v>
      </c>
      <c r="E5" s="534">
        <v>48</v>
      </c>
      <c r="F5" s="534">
        <v>52</v>
      </c>
      <c r="G5" s="534">
        <v>100</v>
      </c>
    </row>
    <row r="6" spans="1:7" ht="10.5" customHeight="1">
      <c r="A6" s="533" t="s">
        <v>27</v>
      </c>
      <c r="B6" s="531">
        <v>46.7</v>
      </c>
      <c r="C6" s="531">
        <v>53.3</v>
      </c>
      <c r="D6" s="531">
        <v>100</v>
      </c>
      <c r="E6" s="531">
        <v>46.4</v>
      </c>
      <c r="F6" s="531">
        <v>53.6</v>
      </c>
      <c r="G6" s="531">
        <v>100</v>
      </c>
    </row>
    <row r="7" spans="1:7">
      <c r="A7" s="536" t="s">
        <v>26</v>
      </c>
      <c r="B7" s="534">
        <v>49</v>
      </c>
      <c r="C7" s="534">
        <v>51</v>
      </c>
      <c r="D7" s="534">
        <v>100</v>
      </c>
      <c r="E7" s="534">
        <v>48.5</v>
      </c>
      <c r="F7" s="534">
        <v>51.5</v>
      </c>
      <c r="G7" s="534">
        <v>100</v>
      </c>
    </row>
    <row r="8" spans="1:7">
      <c r="A8" s="536" t="s">
        <v>25</v>
      </c>
      <c r="B8" s="534">
        <v>48.2</v>
      </c>
      <c r="C8" s="534">
        <v>51.8</v>
      </c>
      <c r="D8" s="534">
        <v>100</v>
      </c>
      <c r="E8" s="534">
        <v>47.8</v>
      </c>
      <c r="F8" s="534">
        <v>52.2</v>
      </c>
      <c r="G8" s="534">
        <v>100</v>
      </c>
    </row>
    <row r="9" spans="1:7">
      <c r="A9" s="536" t="s">
        <v>24</v>
      </c>
      <c r="B9" s="534">
        <v>48.6</v>
      </c>
      <c r="C9" s="534">
        <v>51.4</v>
      </c>
      <c r="D9" s="534">
        <v>100</v>
      </c>
      <c r="E9" s="534">
        <v>48.1</v>
      </c>
      <c r="F9" s="534">
        <v>51.9</v>
      </c>
      <c r="G9" s="534">
        <v>100</v>
      </c>
    </row>
    <row r="10" spans="1:7" ht="11.25" customHeight="1">
      <c r="A10" s="533" t="s">
        <v>669</v>
      </c>
      <c r="B10" s="531">
        <v>48.7</v>
      </c>
      <c r="C10" s="531">
        <v>51.3</v>
      </c>
      <c r="D10" s="531">
        <v>100</v>
      </c>
      <c r="E10" s="531">
        <v>48.2</v>
      </c>
      <c r="F10" s="531">
        <v>51.8</v>
      </c>
      <c r="G10" s="531">
        <v>100</v>
      </c>
    </row>
    <row r="11" spans="1:7">
      <c r="A11" s="536" t="s">
        <v>22</v>
      </c>
      <c r="B11" s="534">
        <v>48.6</v>
      </c>
      <c r="C11" s="534">
        <v>51.4</v>
      </c>
      <c r="D11" s="534">
        <v>100</v>
      </c>
      <c r="E11" s="534">
        <v>48.3</v>
      </c>
      <c r="F11" s="534">
        <v>51.7</v>
      </c>
      <c r="G11" s="534">
        <v>100</v>
      </c>
    </row>
    <row r="12" spans="1:7">
      <c r="A12" s="536" t="s">
        <v>21</v>
      </c>
      <c r="B12" s="534">
        <v>48.2</v>
      </c>
      <c r="C12" s="534">
        <v>51.8</v>
      </c>
      <c r="D12" s="534">
        <v>100</v>
      </c>
      <c r="E12" s="534">
        <v>48.2</v>
      </c>
      <c r="F12" s="534">
        <v>51.8</v>
      </c>
      <c r="G12" s="534">
        <v>100</v>
      </c>
    </row>
    <row r="13" spans="1:7">
      <c r="A13" s="536" t="s">
        <v>20</v>
      </c>
      <c r="B13" s="534">
        <v>47.7</v>
      </c>
      <c r="C13" s="534">
        <v>52.3</v>
      </c>
      <c r="D13" s="534">
        <v>100</v>
      </c>
      <c r="E13" s="534">
        <v>47.4</v>
      </c>
      <c r="F13" s="534">
        <v>52.6</v>
      </c>
      <c r="G13" s="534">
        <v>100</v>
      </c>
    </row>
    <row r="14" spans="1:7">
      <c r="A14" s="533" t="s">
        <v>668</v>
      </c>
      <c r="B14" s="531">
        <v>48.2</v>
      </c>
      <c r="C14" s="531">
        <v>51.8</v>
      </c>
      <c r="D14" s="531">
        <v>100</v>
      </c>
      <c r="E14" s="531">
        <v>48</v>
      </c>
      <c r="F14" s="531">
        <v>52</v>
      </c>
      <c r="G14" s="531">
        <v>100</v>
      </c>
    </row>
    <row r="15" spans="1:7">
      <c r="A15" s="536" t="s">
        <v>18</v>
      </c>
      <c r="B15" s="534">
        <v>47.5</v>
      </c>
      <c r="C15" s="534">
        <v>52.5</v>
      </c>
      <c r="D15" s="534">
        <v>100</v>
      </c>
      <c r="E15" s="534">
        <v>47</v>
      </c>
      <c r="F15" s="534">
        <v>53</v>
      </c>
      <c r="G15" s="534">
        <v>100</v>
      </c>
    </row>
    <row r="16" spans="1:7">
      <c r="A16" s="536" t="s">
        <v>17</v>
      </c>
      <c r="B16" s="534">
        <v>47.6</v>
      </c>
      <c r="C16" s="534">
        <v>52.4</v>
      </c>
      <c r="D16" s="534">
        <v>100</v>
      </c>
      <c r="E16" s="534">
        <v>47.1</v>
      </c>
      <c r="F16" s="534">
        <v>52.9</v>
      </c>
      <c r="G16" s="534">
        <v>100</v>
      </c>
    </row>
    <row r="17" spans="1:7">
      <c r="A17" s="536" t="s">
        <v>16</v>
      </c>
      <c r="B17" s="534">
        <v>47.8</v>
      </c>
      <c r="C17" s="534">
        <v>52.2</v>
      </c>
      <c r="D17" s="534">
        <v>100</v>
      </c>
      <c r="E17" s="534">
        <v>47.6</v>
      </c>
      <c r="F17" s="534">
        <v>52.4</v>
      </c>
      <c r="G17" s="534">
        <v>100</v>
      </c>
    </row>
    <row r="18" spans="1:7">
      <c r="A18" s="533" t="s">
        <v>15</v>
      </c>
      <c r="B18" s="531">
        <v>47.6</v>
      </c>
      <c r="C18" s="531">
        <v>52.4</v>
      </c>
      <c r="D18" s="531">
        <v>100</v>
      </c>
      <c r="E18" s="531">
        <v>47.2</v>
      </c>
      <c r="F18" s="531">
        <v>52.8</v>
      </c>
      <c r="G18" s="531">
        <v>100</v>
      </c>
    </row>
    <row r="19" spans="1:7" ht="11.25" customHeight="1">
      <c r="A19" s="536" t="s">
        <v>13</v>
      </c>
      <c r="B19" s="534">
        <v>47.6</v>
      </c>
      <c r="C19" s="534">
        <v>52.4</v>
      </c>
      <c r="D19" s="534">
        <v>100</v>
      </c>
      <c r="E19" s="534">
        <v>47.4</v>
      </c>
      <c r="F19" s="534">
        <v>52.6</v>
      </c>
      <c r="G19" s="534">
        <v>100</v>
      </c>
    </row>
    <row r="20" spans="1:7">
      <c r="A20" s="536" t="s">
        <v>12</v>
      </c>
      <c r="B20" s="534">
        <v>47</v>
      </c>
      <c r="C20" s="534">
        <v>53</v>
      </c>
      <c r="D20" s="534">
        <v>100</v>
      </c>
      <c r="E20" s="534">
        <v>46.7</v>
      </c>
      <c r="F20" s="534">
        <v>53.3</v>
      </c>
      <c r="G20" s="534">
        <v>100</v>
      </c>
    </row>
    <row r="21" spans="1:7">
      <c r="A21" s="536" t="s">
        <v>11</v>
      </c>
      <c r="B21" s="534">
        <v>47.7</v>
      </c>
      <c r="C21" s="534">
        <v>52.3</v>
      </c>
      <c r="D21" s="534">
        <v>100</v>
      </c>
      <c r="E21" s="534">
        <v>47.6</v>
      </c>
      <c r="F21" s="534">
        <v>52.4</v>
      </c>
      <c r="G21" s="534">
        <v>100</v>
      </c>
    </row>
    <row r="22" spans="1:7" ht="10.5" customHeight="1">
      <c r="A22" s="533" t="s">
        <v>10</v>
      </c>
      <c r="B22" s="531">
        <v>47.5</v>
      </c>
      <c r="C22" s="531">
        <v>52.5</v>
      </c>
      <c r="D22" s="531">
        <v>100</v>
      </c>
      <c r="E22" s="531">
        <v>47.3</v>
      </c>
      <c r="F22" s="531">
        <v>52.7</v>
      </c>
      <c r="G22" s="531">
        <v>100</v>
      </c>
    </row>
    <row r="23" spans="1:7">
      <c r="A23" s="536" t="s">
        <v>9</v>
      </c>
      <c r="B23" s="534">
        <v>47.9</v>
      </c>
      <c r="C23" s="534">
        <v>52.1</v>
      </c>
      <c r="D23" s="534">
        <v>100</v>
      </c>
      <c r="E23" s="534">
        <v>47.6</v>
      </c>
      <c r="F23" s="534">
        <v>52.4</v>
      </c>
      <c r="G23" s="534">
        <v>100</v>
      </c>
    </row>
    <row r="24" spans="1:7" ht="11.25" customHeight="1">
      <c r="A24" s="536" t="s">
        <v>8</v>
      </c>
      <c r="B24" s="534">
        <v>48</v>
      </c>
      <c r="C24" s="534">
        <v>52</v>
      </c>
      <c r="D24" s="534">
        <v>100</v>
      </c>
      <c r="E24" s="534">
        <v>47.7</v>
      </c>
      <c r="F24" s="534">
        <v>52.3</v>
      </c>
      <c r="G24" s="534">
        <v>100</v>
      </c>
    </row>
    <row r="25" spans="1:7" ht="11.25" customHeight="1">
      <c r="A25" s="536" t="s">
        <v>7</v>
      </c>
      <c r="B25" s="534">
        <v>47.9</v>
      </c>
      <c r="C25" s="534">
        <v>52.1</v>
      </c>
      <c r="D25" s="534">
        <v>100</v>
      </c>
      <c r="E25" s="534">
        <v>47.7</v>
      </c>
      <c r="F25" s="534">
        <v>52.3</v>
      </c>
      <c r="G25" s="534">
        <v>100</v>
      </c>
    </row>
    <row r="26" spans="1:7">
      <c r="A26" s="533" t="s">
        <v>667</v>
      </c>
      <c r="B26" s="531">
        <v>47.9</v>
      </c>
      <c r="C26" s="531">
        <v>52.1</v>
      </c>
      <c r="D26" s="531">
        <v>100</v>
      </c>
      <c r="E26" s="531">
        <v>47.7</v>
      </c>
      <c r="F26" s="531">
        <v>52.3</v>
      </c>
      <c r="G26" s="531">
        <v>100</v>
      </c>
    </row>
    <row r="27" spans="1:7">
      <c r="A27" s="536" t="s">
        <v>5</v>
      </c>
      <c r="B27" s="534">
        <v>47.7</v>
      </c>
      <c r="C27" s="534">
        <v>52.3</v>
      </c>
      <c r="D27" s="534">
        <v>100</v>
      </c>
      <c r="E27" s="534">
        <v>47.4</v>
      </c>
      <c r="F27" s="534">
        <v>52.6</v>
      </c>
      <c r="G27" s="534">
        <v>100</v>
      </c>
    </row>
    <row r="28" spans="1:7">
      <c r="A28" s="536" t="s">
        <v>4</v>
      </c>
      <c r="B28" s="534">
        <v>47.8</v>
      </c>
      <c r="C28" s="534">
        <v>52.2</v>
      </c>
      <c r="D28" s="534">
        <v>100</v>
      </c>
      <c r="E28" s="534">
        <v>47.4</v>
      </c>
      <c r="F28" s="534">
        <v>52.6</v>
      </c>
      <c r="G28" s="534">
        <v>100</v>
      </c>
    </row>
    <row r="29" spans="1:7">
      <c r="A29" s="536" t="s">
        <v>3</v>
      </c>
      <c r="B29" s="534">
        <v>47.5</v>
      </c>
      <c r="C29" s="534">
        <v>52.5</v>
      </c>
      <c r="D29" s="534">
        <v>100</v>
      </c>
      <c r="E29" s="534">
        <v>47</v>
      </c>
      <c r="F29" s="534">
        <v>53</v>
      </c>
      <c r="G29" s="534">
        <v>100</v>
      </c>
    </row>
    <row r="30" spans="1:7">
      <c r="A30" s="533" t="s">
        <v>2</v>
      </c>
      <c r="B30" s="531">
        <v>47.6</v>
      </c>
      <c r="C30" s="531">
        <v>52.4</v>
      </c>
      <c r="D30" s="531">
        <v>100</v>
      </c>
      <c r="E30" s="531">
        <v>47.3</v>
      </c>
      <c r="F30" s="531">
        <v>52.7</v>
      </c>
      <c r="G30" s="531">
        <v>100</v>
      </c>
    </row>
    <row r="31" spans="1:7" ht="11.45" customHeight="1">
      <c r="A31" s="542" t="s">
        <v>0</v>
      </c>
      <c r="B31" s="541">
        <v>47.6</v>
      </c>
      <c r="C31" s="541">
        <v>52.4</v>
      </c>
      <c r="D31" s="541">
        <v>100</v>
      </c>
      <c r="E31" s="541">
        <v>47.2</v>
      </c>
      <c r="F31" s="541">
        <v>52.8</v>
      </c>
      <c r="G31" s="541">
        <v>100</v>
      </c>
    </row>
  </sheetData>
  <mergeCells count="4">
    <mergeCell ref="A1:G1"/>
    <mergeCell ref="A2:A3"/>
    <mergeCell ref="B2:D2"/>
    <mergeCell ref="E2:G2"/>
  </mergeCells>
  <pageMargins left="0.74803149606299213" right="0.74803149606299213" top="0.62992125984251968" bottom="0.86614173228346458" header="0.51181102362204722" footer="0.59055118110236227"/>
  <pageSetup paperSize="9" orientation="portrait" horizontalDpi="300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1ECE2D-F593-4266-B185-EFB52DF72C69}">
  <dimension ref="A1:G31"/>
  <sheetViews>
    <sheetView workbookViewId="0">
      <selection sqref="A1:G1"/>
    </sheetView>
  </sheetViews>
  <sheetFormatPr defaultRowHeight="12.75"/>
  <cols>
    <col min="1" max="1" width="22" style="544" customWidth="1"/>
    <col min="2" max="7" width="10" style="544" customWidth="1"/>
    <col min="8" max="16384" width="9.140625" style="544"/>
  </cols>
  <sheetData>
    <row r="1" spans="1:7">
      <c r="A1" s="1025" t="s">
        <v>674</v>
      </c>
      <c r="B1" s="1025"/>
      <c r="C1" s="1025"/>
      <c r="D1" s="1025"/>
      <c r="E1" s="1025"/>
      <c r="F1" s="1025"/>
      <c r="G1" s="1025"/>
    </row>
    <row r="2" spans="1:7" ht="12.75" customHeight="1">
      <c r="A2" s="948" t="s">
        <v>37</v>
      </c>
      <c r="B2" s="948">
        <v>2001</v>
      </c>
      <c r="C2" s="948"/>
      <c r="D2" s="948"/>
      <c r="E2" s="1026">
        <v>2011</v>
      </c>
      <c r="F2" s="1026"/>
      <c r="G2" s="1026"/>
    </row>
    <row r="3" spans="1:7" ht="21" customHeight="1">
      <c r="A3" s="948"/>
      <c r="B3" s="258" t="s">
        <v>660</v>
      </c>
      <c r="C3" s="258" t="s">
        <v>659</v>
      </c>
      <c r="D3" s="258" t="s">
        <v>57</v>
      </c>
      <c r="E3" s="258" t="s">
        <v>660</v>
      </c>
      <c r="F3" s="258" t="s">
        <v>659</v>
      </c>
      <c r="G3" s="258" t="s">
        <v>57</v>
      </c>
    </row>
    <row r="4" spans="1:7" ht="11.1" customHeight="1">
      <c r="A4" s="536" t="s">
        <v>44</v>
      </c>
      <c r="B4" s="534">
        <v>16.8</v>
      </c>
      <c r="C4" s="534">
        <v>18</v>
      </c>
      <c r="D4" s="534">
        <v>17.399999999999999</v>
      </c>
      <c r="E4" s="534">
        <v>16.7</v>
      </c>
      <c r="F4" s="534">
        <v>18</v>
      </c>
      <c r="G4" s="534">
        <v>17.399999999999999</v>
      </c>
    </row>
    <row r="5" spans="1:7" ht="11.1" customHeight="1">
      <c r="A5" s="536" t="s">
        <v>28</v>
      </c>
      <c r="B5" s="534">
        <v>10.8</v>
      </c>
      <c r="C5" s="534">
        <v>10.5</v>
      </c>
      <c r="D5" s="534">
        <v>10.6</v>
      </c>
      <c r="E5" s="534">
        <v>12.4</v>
      </c>
      <c r="F5" s="534">
        <v>12.1</v>
      </c>
      <c r="G5" s="534">
        <v>12.3</v>
      </c>
    </row>
    <row r="6" spans="1:7" ht="11.1" customHeight="1">
      <c r="A6" s="533" t="s">
        <v>27</v>
      </c>
      <c r="B6" s="531">
        <v>27.6</v>
      </c>
      <c r="C6" s="531">
        <v>28.5</v>
      </c>
      <c r="D6" s="531">
        <v>28.1</v>
      </c>
      <c r="E6" s="531">
        <v>29.1</v>
      </c>
      <c r="F6" s="531">
        <v>30.1</v>
      </c>
      <c r="G6" s="531">
        <v>29.6</v>
      </c>
    </row>
    <row r="7" spans="1:7" ht="11.1" customHeight="1">
      <c r="A7" s="536" t="s">
        <v>26</v>
      </c>
      <c r="B7" s="534">
        <v>4.4000000000000004</v>
      </c>
      <c r="C7" s="534">
        <v>4.0999999999999996</v>
      </c>
      <c r="D7" s="534">
        <v>4.3</v>
      </c>
      <c r="E7" s="534">
        <v>4.4000000000000004</v>
      </c>
      <c r="F7" s="534">
        <v>4.2</v>
      </c>
      <c r="G7" s="534">
        <v>4.3</v>
      </c>
    </row>
    <row r="8" spans="1:7" ht="11.1" customHeight="1">
      <c r="A8" s="536" t="s">
        <v>25</v>
      </c>
      <c r="B8" s="534">
        <v>3.1</v>
      </c>
      <c r="C8" s="534">
        <v>3.1</v>
      </c>
      <c r="D8" s="534">
        <v>3.1</v>
      </c>
      <c r="E8" s="534">
        <v>3.1</v>
      </c>
      <c r="F8" s="534">
        <v>3</v>
      </c>
      <c r="G8" s="534">
        <v>3.1</v>
      </c>
    </row>
    <row r="9" spans="1:7" ht="11.1" customHeight="1">
      <c r="A9" s="536" t="s">
        <v>24</v>
      </c>
      <c r="B9" s="534">
        <v>3.7</v>
      </c>
      <c r="C9" s="534">
        <v>3.6</v>
      </c>
      <c r="D9" s="534">
        <v>3.6</v>
      </c>
      <c r="E9" s="534">
        <v>3.6</v>
      </c>
      <c r="F9" s="534">
        <v>3.5</v>
      </c>
      <c r="G9" s="534">
        <v>3.5</v>
      </c>
    </row>
    <row r="10" spans="1:7" ht="11.1" customHeight="1">
      <c r="A10" s="533" t="s">
        <v>669</v>
      </c>
      <c r="B10" s="531">
        <v>11.2</v>
      </c>
      <c r="C10" s="531">
        <v>10.8</v>
      </c>
      <c r="D10" s="531">
        <v>11</v>
      </c>
      <c r="E10" s="531">
        <v>11.1</v>
      </c>
      <c r="F10" s="531">
        <v>10.7</v>
      </c>
      <c r="G10" s="531">
        <v>10.9</v>
      </c>
    </row>
    <row r="11" spans="1:7" ht="11.1" customHeight="1">
      <c r="A11" s="536" t="s">
        <v>22</v>
      </c>
      <c r="B11" s="534">
        <v>4.4000000000000004</v>
      </c>
      <c r="C11" s="534">
        <v>4.2</v>
      </c>
      <c r="D11" s="534">
        <v>4.3</v>
      </c>
      <c r="E11" s="534">
        <v>4.5999999999999996</v>
      </c>
      <c r="F11" s="534">
        <v>4.4000000000000004</v>
      </c>
      <c r="G11" s="534">
        <v>4.5</v>
      </c>
    </row>
    <row r="12" spans="1:7" ht="11.1" customHeight="1">
      <c r="A12" s="536" t="s">
        <v>21</v>
      </c>
      <c r="B12" s="534">
        <v>2.7</v>
      </c>
      <c r="C12" s="534">
        <v>2.6</v>
      </c>
      <c r="D12" s="534">
        <v>2.6</v>
      </c>
      <c r="E12" s="534">
        <v>2.6</v>
      </c>
      <c r="F12" s="534">
        <v>2.5</v>
      </c>
      <c r="G12" s="534">
        <v>2.6</v>
      </c>
    </row>
    <row r="13" spans="1:7" ht="11.1" customHeight="1">
      <c r="A13" s="536" t="s">
        <v>20</v>
      </c>
      <c r="B13" s="534">
        <v>2.9</v>
      </c>
      <c r="C13" s="534">
        <v>2.9</v>
      </c>
      <c r="D13" s="534">
        <v>2.9</v>
      </c>
      <c r="E13" s="534">
        <v>2.8</v>
      </c>
      <c r="F13" s="534">
        <v>2.8</v>
      </c>
      <c r="G13" s="534">
        <v>2.8</v>
      </c>
    </row>
    <row r="14" spans="1:7" ht="11.1" customHeight="1">
      <c r="A14" s="533" t="s">
        <v>668</v>
      </c>
      <c r="B14" s="531">
        <v>10</v>
      </c>
      <c r="C14" s="531">
        <v>9.6999999999999993</v>
      </c>
      <c r="D14" s="531">
        <v>9.8000000000000007</v>
      </c>
      <c r="E14" s="531">
        <v>10.1</v>
      </c>
      <c r="F14" s="531">
        <v>9.8000000000000007</v>
      </c>
      <c r="G14" s="531">
        <v>9.9</v>
      </c>
    </row>
    <row r="15" spans="1:7" ht="11.1" customHeight="1">
      <c r="A15" s="536" t="s">
        <v>18</v>
      </c>
      <c r="B15" s="534">
        <v>4</v>
      </c>
      <c r="C15" s="534">
        <v>4</v>
      </c>
      <c r="D15" s="534">
        <v>4</v>
      </c>
      <c r="E15" s="534">
        <v>3.9</v>
      </c>
      <c r="F15" s="534">
        <v>3.9</v>
      </c>
      <c r="G15" s="534">
        <v>3.9</v>
      </c>
    </row>
    <row r="16" spans="1:7" ht="11.1" customHeight="1">
      <c r="A16" s="536" t="s">
        <v>17</v>
      </c>
      <c r="B16" s="534">
        <v>3.3</v>
      </c>
      <c r="C16" s="534">
        <v>3.3</v>
      </c>
      <c r="D16" s="534">
        <v>3.3</v>
      </c>
      <c r="E16" s="534">
        <v>3.2</v>
      </c>
      <c r="F16" s="534">
        <v>3.2</v>
      </c>
      <c r="G16" s="534">
        <v>3.2</v>
      </c>
    </row>
    <row r="17" spans="1:7" ht="11.1" customHeight="1">
      <c r="A17" s="536" t="s">
        <v>16</v>
      </c>
      <c r="B17" s="534">
        <v>2.5</v>
      </c>
      <c r="C17" s="534">
        <v>2.4</v>
      </c>
      <c r="D17" s="534">
        <v>2.4</v>
      </c>
      <c r="E17" s="534">
        <v>2.2999999999999998</v>
      </c>
      <c r="F17" s="534">
        <v>2.2999999999999998</v>
      </c>
      <c r="G17" s="534">
        <v>2.2999999999999998</v>
      </c>
    </row>
    <row r="18" spans="1:7" ht="11.1" customHeight="1">
      <c r="A18" s="533" t="s">
        <v>15</v>
      </c>
      <c r="B18" s="531">
        <v>9.6999999999999993</v>
      </c>
      <c r="C18" s="531">
        <v>9.6999999999999993</v>
      </c>
      <c r="D18" s="531">
        <v>9.6999999999999993</v>
      </c>
      <c r="E18" s="531">
        <v>9.4</v>
      </c>
      <c r="F18" s="531">
        <v>9.4</v>
      </c>
      <c r="G18" s="531">
        <v>9.4</v>
      </c>
    </row>
    <row r="19" spans="1:7" ht="11.1" customHeight="1">
      <c r="A19" s="536" t="s">
        <v>13</v>
      </c>
      <c r="B19" s="534">
        <v>7.3</v>
      </c>
      <c r="C19" s="534">
        <v>7.3</v>
      </c>
      <c r="D19" s="534">
        <v>7.3</v>
      </c>
      <c r="E19" s="534">
        <v>6.9</v>
      </c>
      <c r="F19" s="534">
        <v>6.9</v>
      </c>
      <c r="G19" s="534">
        <v>6.9</v>
      </c>
    </row>
    <row r="20" spans="1:7" ht="11.1" customHeight="1">
      <c r="A20" s="536" t="s">
        <v>12</v>
      </c>
      <c r="B20" s="534">
        <v>3.2</v>
      </c>
      <c r="C20" s="534">
        <v>3.2</v>
      </c>
      <c r="D20" s="534">
        <v>3.2</v>
      </c>
      <c r="E20" s="534">
        <v>3.1</v>
      </c>
      <c r="F20" s="534">
        <v>3.1</v>
      </c>
      <c r="G20" s="534">
        <v>3.1</v>
      </c>
    </row>
    <row r="21" spans="1:7" ht="11.1" customHeight="1">
      <c r="A21" s="536" t="s">
        <v>11</v>
      </c>
      <c r="B21" s="534">
        <v>2.2000000000000002</v>
      </c>
      <c r="C21" s="534">
        <v>2.2000000000000002</v>
      </c>
      <c r="D21" s="534">
        <v>2.2000000000000002</v>
      </c>
      <c r="E21" s="534">
        <v>2.1</v>
      </c>
      <c r="F21" s="534">
        <v>2</v>
      </c>
      <c r="G21" s="534">
        <v>2</v>
      </c>
    </row>
    <row r="22" spans="1:7" ht="11.1" customHeight="1">
      <c r="A22" s="533" t="s">
        <v>10</v>
      </c>
      <c r="B22" s="531">
        <v>12.6</v>
      </c>
      <c r="C22" s="531">
        <v>12.7</v>
      </c>
      <c r="D22" s="531">
        <v>12.7</v>
      </c>
      <c r="E22" s="531">
        <v>12.1</v>
      </c>
      <c r="F22" s="531">
        <v>12.1</v>
      </c>
      <c r="G22" s="531">
        <v>12.1</v>
      </c>
    </row>
    <row r="23" spans="1:7" ht="11.1" customHeight="1">
      <c r="A23" s="536" t="s">
        <v>9</v>
      </c>
      <c r="B23" s="534">
        <v>5.5</v>
      </c>
      <c r="C23" s="534">
        <v>5.4</v>
      </c>
      <c r="D23" s="534">
        <v>5.4</v>
      </c>
      <c r="E23" s="534">
        <v>5.5</v>
      </c>
      <c r="F23" s="534">
        <v>5.5</v>
      </c>
      <c r="G23" s="534">
        <v>5.5</v>
      </c>
    </row>
    <row r="24" spans="1:7" ht="11.1" customHeight="1">
      <c r="A24" s="536" t="s">
        <v>8</v>
      </c>
      <c r="B24" s="534">
        <v>4.0999999999999996</v>
      </c>
      <c r="C24" s="534">
        <v>4</v>
      </c>
      <c r="D24" s="534">
        <v>4.0999999999999996</v>
      </c>
      <c r="E24" s="534">
        <v>3.9</v>
      </c>
      <c r="F24" s="534">
        <v>3.9</v>
      </c>
      <c r="G24" s="534">
        <v>3.9</v>
      </c>
    </row>
    <row r="25" spans="1:7" ht="11.1" customHeight="1">
      <c r="A25" s="536" t="s">
        <v>7</v>
      </c>
      <c r="B25" s="534">
        <v>5.7</v>
      </c>
      <c r="C25" s="534">
        <v>5.7</v>
      </c>
      <c r="D25" s="534">
        <v>5.7</v>
      </c>
      <c r="E25" s="534">
        <v>5.7</v>
      </c>
      <c r="F25" s="534">
        <v>5.6</v>
      </c>
      <c r="G25" s="534">
        <v>5.6</v>
      </c>
    </row>
    <row r="26" spans="1:7" ht="11.1" customHeight="1">
      <c r="A26" s="533" t="s">
        <v>667</v>
      </c>
      <c r="B26" s="531">
        <v>15.3</v>
      </c>
      <c r="C26" s="531">
        <v>15.1</v>
      </c>
      <c r="D26" s="531">
        <v>15.2</v>
      </c>
      <c r="E26" s="531">
        <v>15.2</v>
      </c>
      <c r="F26" s="531">
        <v>14.9</v>
      </c>
      <c r="G26" s="531">
        <v>15</v>
      </c>
    </row>
    <row r="27" spans="1:7" ht="11.1" customHeight="1">
      <c r="A27" s="536" t="s">
        <v>5</v>
      </c>
      <c r="B27" s="534">
        <v>5.4</v>
      </c>
      <c r="C27" s="534">
        <v>5.3</v>
      </c>
      <c r="D27" s="534">
        <v>5.4</v>
      </c>
      <c r="E27" s="534">
        <v>5.2</v>
      </c>
      <c r="F27" s="534">
        <v>5.2</v>
      </c>
      <c r="G27" s="534">
        <v>5.2</v>
      </c>
    </row>
    <row r="28" spans="1:7" ht="11.1" customHeight="1">
      <c r="A28" s="536" t="s">
        <v>4</v>
      </c>
      <c r="B28" s="534">
        <v>3.9</v>
      </c>
      <c r="C28" s="534">
        <v>3.9</v>
      </c>
      <c r="D28" s="534">
        <v>3.9</v>
      </c>
      <c r="E28" s="534">
        <v>3.6</v>
      </c>
      <c r="F28" s="534">
        <v>3.6</v>
      </c>
      <c r="G28" s="534">
        <v>3.6</v>
      </c>
    </row>
    <row r="29" spans="1:7" ht="11.1" customHeight="1">
      <c r="A29" s="536" t="s">
        <v>3</v>
      </c>
      <c r="B29" s="534">
        <v>4.2</v>
      </c>
      <c r="C29" s="534">
        <v>4.3</v>
      </c>
      <c r="D29" s="534">
        <v>4.2</v>
      </c>
      <c r="E29" s="534">
        <v>4.2</v>
      </c>
      <c r="F29" s="534">
        <v>4.2</v>
      </c>
      <c r="G29" s="534">
        <v>4.2</v>
      </c>
    </row>
    <row r="30" spans="1:7" ht="11.1" customHeight="1">
      <c r="A30" s="533" t="s">
        <v>2</v>
      </c>
      <c r="B30" s="531">
        <v>13.5</v>
      </c>
      <c r="C30" s="531">
        <v>13.5</v>
      </c>
      <c r="D30" s="531">
        <v>13.5</v>
      </c>
      <c r="E30" s="531">
        <v>13.1</v>
      </c>
      <c r="F30" s="531">
        <v>13</v>
      </c>
      <c r="G30" s="531">
        <v>13</v>
      </c>
    </row>
    <row r="31" spans="1:7" ht="11.1" customHeight="1">
      <c r="A31" s="542" t="s">
        <v>0</v>
      </c>
      <c r="B31" s="531">
        <v>100</v>
      </c>
      <c r="C31" s="531">
        <v>100</v>
      </c>
      <c r="D31" s="531">
        <v>100</v>
      </c>
      <c r="E31" s="531">
        <v>100</v>
      </c>
      <c r="F31" s="531">
        <v>100</v>
      </c>
      <c r="G31" s="531">
        <v>100</v>
      </c>
    </row>
  </sheetData>
  <mergeCells count="4">
    <mergeCell ref="A2:A3"/>
    <mergeCell ref="B2:D2"/>
    <mergeCell ref="E2:G2"/>
    <mergeCell ref="A1:G1"/>
  </mergeCells>
  <pageMargins left="0.74803149606299213" right="0.74803149606299213" top="0.62992125984251968" bottom="0.86614173228346458" header="0.51181102362204722" footer="0.59055118110236227"/>
  <pageSetup paperSize="9" orientation="portrait" horizontalDpi="300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0D360-F25E-4A2E-AB8E-40C4BC544257}">
  <dimension ref="A1:I34"/>
  <sheetViews>
    <sheetView workbookViewId="0"/>
  </sheetViews>
  <sheetFormatPr defaultRowHeight="10.5" customHeight="1"/>
  <cols>
    <col min="1" max="1" width="21.42578125" style="545" customWidth="1"/>
    <col min="2" max="6" width="10.140625" style="545" customWidth="1"/>
    <col min="7" max="7" width="12.7109375" style="545" customWidth="1"/>
    <col min="8" max="8" width="10.85546875" style="545" customWidth="1"/>
    <col min="9" max="9" width="10.140625" style="545" customWidth="1"/>
    <col min="10" max="16384" width="9.140625" style="545"/>
  </cols>
  <sheetData>
    <row r="1" spans="1:9" s="568" customFormat="1" ht="15" customHeight="1" thickBot="1">
      <c r="A1" s="570" t="s">
        <v>684</v>
      </c>
    </row>
    <row r="2" spans="1:9" s="568" customFormat="1" ht="11.45" customHeight="1">
      <c r="A2" s="920" t="s">
        <v>37</v>
      </c>
      <c r="B2" s="952" t="s">
        <v>683</v>
      </c>
      <c r="C2" s="1028"/>
      <c r="D2" s="1028"/>
      <c r="E2" s="952" t="s">
        <v>682</v>
      </c>
      <c r="F2" s="1028"/>
      <c r="G2" s="1028"/>
      <c r="H2" s="1028"/>
      <c r="I2" s="1028"/>
    </row>
    <row r="3" spans="1:9" s="568" customFormat="1" ht="11.45" customHeight="1">
      <c r="A3" s="1027"/>
      <c r="B3" s="948" t="s">
        <v>57</v>
      </c>
      <c r="C3" s="1030" t="s">
        <v>681</v>
      </c>
      <c r="D3" s="1030"/>
      <c r="E3" s="948" t="s">
        <v>57</v>
      </c>
      <c r="F3" s="948" t="s">
        <v>680</v>
      </c>
      <c r="G3" s="948"/>
      <c r="H3" s="948"/>
      <c r="I3" s="948"/>
    </row>
    <row r="4" spans="1:9" s="568" customFormat="1" ht="39" customHeight="1">
      <c r="A4" s="961"/>
      <c r="B4" s="1029"/>
      <c r="C4" s="569" t="s">
        <v>57</v>
      </c>
      <c r="D4" s="569" t="s">
        <v>679</v>
      </c>
      <c r="E4" s="1029"/>
      <c r="F4" s="569" t="s">
        <v>678</v>
      </c>
      <c r="G4" s="569" t="s">
        <v>677</v>
      </c>
      <c r="H4" s="569" t="s">
        <v>676</v>
      </c>
      <c r="I4" s="569" t="s">
        <v>675</v>
      </c>
    </row>
    <row r="5" spans="1:9" ht="15" customHeight="1">
      <c r="A5" s="567" t="s">
        <v>30</v>
      </c>
      <c r="B5" s="559">
        <v>790</v>
      </c>
      <c r="C5" s="560">
        <v>747</v>
      </c>
      <c r="D5" s="559">
        <v>525</v>
      </c>
      <c r="E5" s="566">
        <v>2010.7</v>
      </c>
      <c r="F5" s="565">
        <v>684.9</v>
      </c>
      <c r="G5" s="563">
        <v>109.9</v>
      </c>
      <c r="H5" s="564">
        <v>107.4</v>
      </c>
      <c r="I5" s="563">
        <v>111.5</v>
      </c>
    </row>
    <row r="6" spans="1:9" ht="10.5" customHeight="1">
      <c r="A6" s="561" t="s">
        <v>28</v>
      </c>
      <c r="B6" s="559">
        <v>426</v>
      </c>
      <c r="C6" s="560">
        <v>402</v>
      </c>
      <c r="D6" s="559">
        <v>383</v>
      </c>
      <c r="E6" s="558">
        <v>1013.8</v>
      </c>
      <c r="F6" s="275">
        <v>525.6</v>
      </c>
      <c r="G6" s="556">
        <v>12.8</v>
      </c>
      <c r="H6" s="557">
        <v>36.700000000000003</v>
      </c>
      <c r="I6" s="556">
        <v>15.4</v>
      </c>
    </row>
    <row r="7" spans="1:9" s="552" customFormat="1" ht="10.5" customHeight="1">
      <c r="A7" s="554" t="s">
        <v>27</v>
      </c>
      <c r="B7" s="549">
        <v>1216</v>
      </c>
      <c r="C7" s="550">
        <v>1149</v>
      </c>
      <c r="D7" s="549">
        <v>908</v>
      </c>
      <c r="E7" s="547">
        <v>3024.5</v>
      </c>
      <c r="F7" s="281">
        <v>1210.5</v>
      </c>
      <c r="G7" s="553">
        <v>122.7</v>
      </c>
      <c r="H7" s="547">
        <v>144.1</v>
      </c>
      <c r="I7" s="553">
        <v>126.9</v>
      </c>
    </row>
    <row r="8" spans="1:9" ht="10.5" customHeight="1">
      <c r="A8" s="561" t="s">
        <v>26</v>
      </c>
      <c r="B8" s="559">
        <v>151</v>
      </c>
      <c r="C8" s="560">
        <v>142</v>
      </c>
      <c r="D8" s="559">
        <v>100</v>
      </c>
      <c r="E8" s="558">
        <v>546.4</v>
      </c>
      <c r="F8" s="275">
        <v>129.30000000000001</v>
      </c>
      <c r="G8" s="556">
        <v>70.2</v>
      </c>
      <c r="H8" s="557">
        <v>8.8000000000000007</v>
      </c>
      <c r="I8" s="556">
        <v>1.5</v>
      </c>
    </row>
    <row r="9" spans="1:9" ht="10.5" customHeight="1">
      <c r="A9" s="561" t="s">
        <v>25</v>
      </c>
      <c r="B9" s="559">
        <v>63</v>
      </c>
      <c r="C9" s="560">
        <v>59</v>
      </c>
      <c r="D9" s="559">
        <v>59</v>
      </c>
      <c r="E9" s="558">
        <v>202.4</v>
      </c>
      <c r="F9" s="275">
        <v>67.900000000000006</v>
      </c>
      <c r="G9" s="556">
        <v>2.8</v>
      </c>
      <c r="H9" s="557">
        <v>9.9</v>
      </c>
      <c r="I9" s="556">
        <v>1.6</v>
      </c>
    </row>
    <row r="10" spans="1:9" ht="10.5" customHeight="1">
      <c r="A10" s="561" t="s">
        <v>24</v>
      </c>
      <c r="B10" s="559">
        <v>104</v>
      </c>
      <c r="C10" s="560">
        <v>98</v>
      </c>
      <c r="D10" s="559">
        <v>84</v>
      </c>
      <c r="E10" s="558">
        <v>287.7</v>
      </c>
      <c r="F10" s="275">
        <v>100.1</v>
      </c>
      <c r="G10" s="556">
        <v>9.4</v>
      </c>
      <c r="H10" s="557">
        <v>28.9</v>
      </c>
      <c r="I10" s="556">
        <v>0.4</v>
      </c>
    </row>
    <row r="11" spans="1:9" s="552" customFormat="1" ht="10.5" customHeight="1">
      <c r="A11" s="555" t="s">
        <v>23</v>
      </c>
      <c r="B11" s="549">
        <v>317</v>
      </c>
      <c r="C11" s="550">
        <v>299</v>
      </c>
      <c r="D11" s="549">
        <v>242</v>
      </c>
      <c r="E11" s="547">
        <v>1036.5</v>
      </c>
      <c r="F11" s="281">
        <v>297.39999999999998</v>
      </c>
      <c r="G11" s="553">
        <v>82.4</v>
      </c>
      <c r="H11" s="547">
        <v>47.7</v>
      </c>
      <c r="I11" s="553">
        <v>3.5</v>
      </c>
    </row>
    <row r="12" spans="1:9" ht="10.5" customHeight="1">
      <c r="A12" s="561" t="s">
        <v>22</v>
      </c>
      <c r="B12" s="559">
        <v>146</v>
      </c>
      <c r="C12" s="560">
        <v>137</v>
      </c>
      <c r="D12" s="559">
        <v>104</v>
      </c>
      <c r="E12" s="558">
        <v>320.7</v>
      </c>
      <c r="F12" s="275">
        <v>104.1</v>
      </c>
      <c r="G12" s="556">
        <v>67.8</v>
      </c>
      <c r="H12" s="557">
        <v>15.1</v>
      </c>
      <c r="I12" s="556">
        <v>3.4</v>
      </c>
    </row>
    <row r="13" spans="1:9" ht="10.5" customHeight="1">
      <c r="A13" s="561" t="s">
        <v>21</v>
      </c>
      <c r="B13" s="559">
        <v>80</v>
      </c>
      <c r="C13" s="560">
        <v>73</v>
      </c>
      <c r="D13" s="559">
        <v>63</v>
      </c>
      <c r="E13" s="558">
        <v>195.5</v>
      </c>
      <c r="F13" s="275">
        <v>53.9</v>
      </c>
      <c r="G13" s="556">
        <v>33</v>
      </c>
      <c r="H13" s="557">
        <v>10.6</v>
      </c>
      <c r="I13" s="556">
        <v>1.9</v>
      </c>
    </row>
    <row r="14" spans="1:9" ht="10.5" customHeight="1">
      <c r="A14" s="561" t="s">
        <v>20</v>
      </c>
      <c r="B14" s="559">
        <v>105</v>
      </c>
      <c r="C14" s="560">
        <v>99</v>
      </c>
      <c r="D14" s="559">
        <v>85</v>
      </c>
      <c r="E14" s="558">
        <v>205.6</v>
      </c>
      <c r="F14" s="275">
        <v>80.8</v>
      </c>
      <c r="G14" s="562">
        <v>2.4</v>
      </c>
      <c r="H14" s="557">
        <v>7.3</v>
      </c>
      <c r="I14" s="562">
        <v>0.5</v>
      </c>
    </row>
    <row r="15" spans="1:9" s="552" customFormat="1" ht="10.5" customHeight="1">
      <c r="A15" s="555" t="s">
        <v>19</v>
      </c>
      <c r="B15" s="549">
        <v>331</v>
      </c>
      <c r="C15" s="550">
        <v>310</v>
      </c>
      <c r="D15" s="549">
        <v>252</v>
      </c>
      <c r="E15" s="547">
        <v>721.8</v>
      </c>
      <c r="F15" s="281">
        <v>238.8</v>
      </c>
      <c r="G15" s="546">
        <v>103.3</v>
      </c>
      <c r="H15" s="547">
        <v>32.9</v>
      </c>
      <c r="I15" s="546">
        <v>5.8</v>
      </c>
    </row>
    <row r="16" spans="1:9" ht="10.5" customHeight="1">
      <c r="A16" s="561" t="s">
        <v>18</v>
      </c>
      <c r="B16" s="559">
        <v>99</v>
      </c>
      <c r="C16" s="560">
        <v>92</v>
      </c>
      <c r="D16" s="559">
        <v>60</v>
      </c>
      <c r="E16" s="558">
        <v>208</v>
      </c>
      <c r="F16" s="275">
        <v>78.400000000000006</v>
      </c>
      <c r="G16" s="556">
        <v>5.3</v>
      </c>
      <c r="H16" s="557">
        <v>18</v>
      </c>
      <c r="I16" s="556">
        <v>0.8</v>
      </c>
    </row>
    <row r="17" spans="1:9" ht="10.5" customHeight="1">
      <c r="A17" s="561" t="s">
        <v>17</v>
      </c>
      <c r="B17" s="559">
        <v>108</v>
      </c>
      <c r="C17" s="560">
        <v>101</v>
      </c>
      <c r="D17" s="559">
        <v>90</v>
      </c>
      <c r="E17" s="558">
        <v>191.2</v>
      </c>
      <c r="F17" s="275">
        <v>64</v>
      </c>
      <c r="G17" s="556">
        <v>0.2</v>
      </c>
      <c r="H17" s="557">
        <v>12.6</v>
      </c>
      <c r="I17" s="556">
        <v>0.2</v>
      </c>
    </row>
    <row r="18" spans="1:9" ht="10.5" customHeight="1">
      <c r="A18" s="561" t="s">
        <v>16</v>
      </c>
      <c r="B18" s="559">
        <v>57</v>
      </c>
      <c r="C18" s="560">
        <v>51</v>
      </c>
      <c r="D18" s="559">
        <v>43</v>
      </c>
      <c r="E18" s="558">
        <v>125.1</v>
      </c>
      <c r="F18" s="275">
        <v>47.5</v>
      </c>
      <c r="G18" s="556">
        <v>12.8</v>
      </c>
      <c r="H18" s="557">
        <v>6.6</v>
      </c>
      <c r="I18" s="556">
        <v>1.2</v>
      </c>
    </row>
    <row r="19" spans="1:9" s="552" customFormat="1" ht="10.5" customHeight="1">
      <c r="A19" s="555" t="s">
        <v>15</v>
      </c>
      <c r="B19" s="549">
        <v>263</v>
      </c>
      <c r="C19" s="550">
        <v>243</v>
      </c>
      <c r="D19" s="549">
        <v>193</v>
      </c>
      <c r="E19" s="547">
        <v>524.29999999999995</v>
      </c>
      <c r="F19" s="281">
        <v>190</v>
      </c>
      <c r="G19" s="553">
        <v>18.3</v>
      </c>
      <c r="H19" s="547">
        <v>37.299999999999997</v>
      </c>
      <c r="I19" s="553">
        <v>2.2000000000000002</v>
      </c>
    </row>
    <row r="20" spans="1:9" s="552" customFormat="1" ht="10.5" customHeight="1">
      <c r="A20" s="554" t="s">
        <v>14</v>
      </c>
      <c r="B20" s="549">
        <v>911</v>
      </c>
      <c r="C20" s="550">
        <v>852</v>
      </c>
      <c r="D20" s="549">
        <v>687</v>
      </c>
      <c r="E20" s="547">
        <v>2282.6</v>
      </c>
      <c r="F20" s="281">
        <v>726.2</v>
      </c>
      <c r="G20" s="553">
        <v>204</v>
      </c>
      <c r="H20" s="547">
        <v>117.8</v>
      </c>
      <c r="I20" s="553">
        <v>11.4</v>
      </c>
    </row>
    <row r="21" spans="1:9" ht="10.5" customHeight="1">
      <c r="A21" s="561" t="s">
        <v>13</v>
      </c>
      <c r="B21" s="559">
        <v>219</v>
      </c>
      <c r="C21" s="560">
        <v>206</v>
      </c>
      <c r="D21" s="559">
        <v>166</v>
      </c>
      <c r="E21" s="558">
        <v>391.8</v>
      </c>
      <c r="F21" s="275">
        <v>175.7</v>
      </c>
      <c r="G21" s="556">
        <v>52.7</v>
      </c>
      <c r="H21" s="557">
        <v>29.4</v>
      </c>
      <c r="I21" s="556">
        <v>1.9</v>
      </c>
    </row>
    <row r="22" spans="1:9" ht="10.5" customHeight="1">
      <c r="A22" s="561" t="s">
        <v>12</v>
      </c>
      <c r="B22" s="559">
        <v>120</v>
      </c>
      <c r="C22" s="560">
        <v>111</v>
      </c>
      <c r="D22" s="559">
        <v>106</v>
      </c>
      <c r="E22" s="558">
        <v>192.9</v>
      </c>
      <c r="F22" s="275">
        <v>104.2</v>
      </c>
      <c r="G22" s="556">
        <v>7.5</v>
      </c>
      <c r="H22" s="557">
        <v>12.4</v>
      </c>
      <c r="I22" s="556">
        <v>1.7</v>
      </c>
    </row>
    <row r="23" spans="1:9" ht="10.5" customHeight="1">
      <c r="A23" s="561" t="s">
        <v>11</v>
      </c>
      <c r="B23" s="559">
        <v>58</v>
      </c>
      <c r="C23" s="560">
        <v>54</v>
      </c>
      <c r="D23" s="559">
        <v>54</v>
      </c>
      <c r="E23" s="558">
        <v>113.4</v>
      </c>
      <c r="F23" s="275">
        <v>52.5</v>
      </c>
      <c r="G23" s="556">
        <v>11.3</v>
      </c>
      <c r="H23" s="557">
        <v>6.2</v>
      </c>
      <c r="I23" s="556">
        <v>1.8</v>
      </c>
    </row>
    <row r="24" spans="1:9" s="552" customFormat="1" ht="10.5" customHeight="1">
      <c r="A24" s="555" t="s">
        <v>10</v>
      </c>
      <c r="B24" s="549">
        <v>397</v>
      </c>
      <c r="C24" s="550">
        <v>371</v>
      </c>
      <c r="D24" s="549">
        <v>326</v>
      </c>
      <c r="E24" s="547">
        <v>698.1</v>
      </c>
      <c r="F24" s="281">
        <v>332.4</v>
      </c>
      <c r="G24" s="553">
        <v>71.599999999999994</v>
      </c>
      <c r="H24" s="547">
        <v>48.1</v>
      </c>
      <c r="I24" s="553">
        <v>5.4</v>
      </c>
    </row>
    <row r="25" spans="1:9" ht="10.5" customHeight="1">
      <c r="A25" s="561" t="s">
        <v>9</v>
      </c>
      <c r="B25" s="559">
        <v>175</v>
      </c>
      <c r="C25" s="560">
        <v>160</v>
      </c>
      <c r="D25" s="559">
        <v>147</v>
      </c>
      <c r="E25" s="558">
        <v>570.70000000000005</v>
      </c>
      <c r="F25" s="275">
        <v>160.6</v>
      </c>
      <c r="G25" s="556">
        <v>8.6999999999999993</v>
      </c>
      <c r="H25" s="557">
        <v>19.899999999999999</v>
      </c>
      <c r="I25" s="556">
        <v>4.5</v>
      </c>
    </row>
    <row r="26" spans="1:9" ht="10.5" customHeight="1">
      <c r="A26" s="561" t="s">
        <v>8</v>
      </c>
      <c r="B26" s="559">
        <v>143</v>
      </c>
      <c r="C26" s="560">
        <v>128</v>
      </c>
      <c r="D26" s="559">
        <v>124</v>
      </c>
      <c r="E26" s="558">
        <v>245.5</v>
      </c>
      <c r="F26" s="275">
        <v>129.6</v>
      </c>
      <c r="G26" s="556">
        <v>12.5</v>
      </c>
      <c r="H26" s="557">
        <v>16.899999999999999</v>
      </c>
      <c r="I26" s="556">
        <v>0.3</v>
      </c>
    </row>
    <row r="27" spans="1:9" ht="10.5" customHeight="1">
      <c r="A27" s="561" t="s">
        <v>7</v>
      </c>
      <c r="B27" s="559">
        <v>173</v>
      </c>
      <c r="C27" s="560">
        <v>160</v>
      </c>
      <c r="D27" s="559">
        <v>152</v>
      </c>
      <c r="E27" s="558">
        <v>333.4</v>
      </c>
      <c r="F27" s="275">
        <v>143.4</v>
      </c>
      <c r="G27" s="556">
        <v>6.4</v>
      </c>
      <c r="H27" s="557">
        <v>19.8</v>
      </c>
      <c r="I27" s="556">
        <v>0.4</v>
      </c>
    </row>
    <row r="28" spans="1:9" s="552" customFormat="1" ht="10.5" customHeight="1">
      <c r="A28" s="555" t="s">
        <v>6</v>
      </c>
      <c r="B28" s="549">
        <v>491</v>
      </c>
      <c r="C28" s="550">
        <v>448</v>
      </c>
      <c r="D28" s="549">
        <v>423</v>
      </c>
      <c r="E28" s="547">
        <v>1149.5999999999999</v>
      </c>
      <c r="F28" s="281">
        <v>433.6</v>
      </c>
      <c r="G28" s="553">
        <v>27.6</v>
      </c>
      <c r="H28" s="547">
        <v>56.6</v>
      </c>
      <c r="I28" s="553">
        <v>5.2</v>
      </c>
    </row>
    <row r="29" spans="1:9" ht="10.5" customHeight="1">
      <c r="A29" s="561" t="s">
        <v>5</v>
      </c>
      <c r="B29" s="559">
        <v>193</v>
      </c>
      <c r="C29" s="560">
        <v>180</v>
      </c>
      <c r="D29" s="559">
        <v>160</v>
      </c>
      <c r="E29" s="558">
        <v>312.2</v>
      </c>
      <c r="F29" s="275">
        <v>152.5</v>
      </c>
      <c r="G29" s="556">
        <v>29.3</v>
      </c>
      <c r="H29" s="557">
        <v>15.2</v>
      </c>
      <c r="I29" s="556">
        <v>4.4000000000000004</v>
      </c>
    </row>
    <row r="30" spans="1:9" ht="10.5" customHeight="1">
      <c r="A30" s="561" t="s">
        <v>4</v>
      </c>
      <c r="B30" s="559">
        <v>150</v>
      </c>
      <c r="C30" s="560">
        <v>141</v>
      </c>
      <c r="D30" s="559">
        <v>129</v>
      </c>
      <c r="E30" s="558">
        <v>245.2</v>
      </c>
      <c r="F30" s="275">
        <v>123.6</v>
      </c>
      <c r="G30" s="556">
        <v>0.8</v>
      </c>
      <c r="H30" s="557">
        <v>9.4</v>
      </c>
      <c r="I30" s="556">
        <v>6.4</v>
      </c>
    </row>
    <row r="31" spans="1:9" ht="10.5" customHeight="1">
      <c r="A31" s="561" t="s">
        <v>3</v>
      </c>
      <c r="B31" s="559">
        <v>178</v>
      </c>
      <c r="C31" s="560">
        <v>167</v>
      </c>
      <c r="D31" s="559">
        <v>131</v>
      </c>
      <c r="E31" s="558">
        <v>293.5</v>
      </c>
      <c r="F31" s="275">
        <v>115</v>
      </c>
      <c r="G31" s="556">
        <v>45.9</v>
      </c>
      <c r="H31" s="557">
        <v>15.2</v>
      </c>
      <c r="I31" s="556">
        <v>1.8</v>
      </c>
    </row>
    <row r="32" spans="1:9" s="552" customFormat="1" ht="10.5" customHeight="1">
      <c r="A32" s="555" t="s">
        <v>2</v>
      </c>
      <c r="B32" s="549">
        <v>521</v>
      </c>
      <c r="C32" s="550">
        <v>488</v>
      </c>
      <c r="D32" s="549">
        <v>419</v>
      </c>
      <c r="E32" s="547">
        <v>850.9</v>
      </c>
      <c r="F32" s="281">
        <v>391</v>
      </c>
      <c r="G32" s="553">
        <v>75.900000000000006</v>
      </c>
      <c r="H32" s="547">
        <v>39.799999999999997</v>
      </c>
      <c r="I32" s="553">
        <v>12.7</v>
      </c>
    </row>
    <row r="33" spans="1:9" s="552" customFormat="1" ht="10.5" customHeight="1">
      <c r="A33" s="554" t="s">
        <v>1</v>
      </c>
      <c r="B33" s="549">
        <v>1409</v>
      </c>
      <c r="C33" s="550">
        <v>1307</v>
      </c>
      <c r="D33" s="549">
        <v>1168</v>
      </c>
      <c r="E33" s="547">
        <v>2698.5</v>
      </c>
      <c r="F33" s="281">
        <v>1157</v>
      </c>
      <c r="G33" s="553">
        <v>175.1</v>
      </c>
      <c r="H33" s="547">
        <v>144.4</v>
      </c>
      <c r="I33" s="553">
        <v>23.3</v>
      </c>
    </row>
    <row r="34" spans="1:9" ht="10.5" customHeight="1">
      <c r="A34" s="551" t="s">
        <v>290</v>
      </c>
      <c r="B34" s="549">
        <v>3537</v>
      </c>
      <c r="C34" s="550">
        <v>3308</v>
      </c>
      <c r="D34" s="549">
        <v>2763</v>
      </c>
      <c r="E34" s="548">
        <v>8005.6</v>
      </c>
      <c r="F34" s="281">
        <v>3093.7</v>
      </c>
      <c r="G34" s="546">
        <v>501.7</v>
      </c>
      <c r="H34" s="547">
        <v>406.4</v>
      </c>
      <c r="I34" s="546">
        <v>161.6</v>
      </c>
    </row>
  </sheetData>
  <mergeCells count="7">
    <mergeCell ref="A2:A4"/>
    <mergeCell ref="E2:I2"/>
    <mergeCell ref="E3:E4"/>
    <mergeCell ref="F3:I3"/>
    <mergeCell ref="B2:D2"/>
    <mergeCell ref="B3:B4"/>
    <mergeCell ref="C3:D3"/>
  </mergeCells>
  <pageMargins left="0.19685039370078741" right="0.19685039370078741" top="0.98425196850393704" bottom="0.98425196850393704" header="0.51181102362204722" footer="0.51181102362204722"/>
  <pageSetup paperSize="9" orientation="portrait" cellComments="atEnd" r:id="rId1"/>
  <headerFooter alignWithMargins="0">
    <oddFooter>&amp;C&amp;Z&amp;F&amp;R&amp;D</oddFooter>
  </headerFooter>
  <legacyDrawing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70547D-1C3C-4466-97EE-B8061DD47F3F}">
  <dimension ref="A1:D31"/>
  <sheetViews>
    <sheetView workbookViewId="0"/>
  </sheetViews>
  <sheetFormatPr defaultRowHeight="11.25"/>
  <cols>
    <col min="1" max="1" width="20.7109375" style="468" customWidth="1"/>
    <col min="2" max="4" width="14.7109375" style="468" customWidth="1"/>
    <col min="5" max="16384" width="9.140625" style="468"/>
  </cols>
  <sheetData>
    <row r="1" spans="1:4" ht="15" customHeight="1" thickBot="1">
      <c r="A1" s="573" t="s">
        <v>687</v>
      </c>
      <c r="B1" s="572"/>
      <c r="C1" s="572"/>
      <c r="D1" s="572"/>
    </row>
    <row r="2" spans="1:4">
      <c r="A2" s="943" t="s">
        <v>37</v>
      </c>
      <c r="B2" s="952" t="s">
        <v>686</v>
      </c>
      <c r="C2" s="952"/>
      <c r="D2" s="925"/>
    </row>
    <row r="3" spans="1:4" ht="45" customHeight="1">
      <c r="A3" s="1024"/>
      <c r="B3" s="258">
        <v>2001</v>
      </c>
      <c r="C3" s="571">
        <v>2011</v>
      </c>
      <c r="D3" s="257" t="s">
        <v>685</v>
      </c>
    </row>
    <row r="4" spans="1:4" ht="12" customHeight="1">
      <c r="A4" s="567" t="s">
        <v>30</v>
      </c>
      <c r="B4" s="538">
        <v>820977</v>
      </c>
      <c r="C4" s="538">
        <v>903221</v>
      </c>
      <c r="D4" s="534">
        <v>110</v>
      </c>
    </row>
    <row r="5" spans="1:4">
      <c r="A5" s="561" t="s">
        <v>28</v>
      </c>
      <c r="B5" s="538">
        <v>393526</v>
      </c>
      <c r="C5" s="538">
        <v>471369</v>
      </c>
      <c r="D5" s="534">
        <v>119.8</v>
      </c>
    </row>
    <row r="6" spans="1:4">
      <c r="A6" s="555" t="s">
        <v>27</v>
      </c>
      <c r="B6" s="532">
        <v>1214503</v>
      </c>
      <c r="C6" s="532">
        <v>1374590</v>
      </c>
      <c r="D6" s="531">
        <v>113.2</v>
      </c>
    </row>
    <row r="7" spans="1:4">
      <c r="A7" s="561" t="s">
        <v>26</v>
      </c>
      <c r="B7" s="538">
        <v>160164</v>
      </c>
      <c r="C7" s="538">
        <v>174352</v>
      </c>
      <c r="D7" s="534">
        <v>108.9</v>
      </c>
    </row>
    <row r="8" spans="1:4">
      <c r="A8" s="561" t="s">
        <v>25</v>
      </c>
      <c r="B8" s="538">
        <v>119950</v>
      </c>
      <c r="C8" s="538">
        <v>127054</v>
      </c>
      <c r="D8" s="534">
        <v>105.9</v>
      </c>
    </row>
    <row r="9" spans="1:4">
      <c r="A9" s="561" t="s">
        <v>24</v>
      </c>
      <c r="B9" s="538">
        <v>140040</v>
      </c>
      <c r="C9" s="538">
        <v>150232</v>
      </c>
      <c r="D9" s="534">
        <v>107.3</v>
      </c>
    </row>
    <row r="10" spans="1:4">
      <c r="A10" s="555" t="s">
        <v>23</v>
      </c>
      <c r="B10" s="532">
        <v>420154</v>
      </c>
      <c r="C10" s="532">
        <v>451638</v>
      </c>
      <c r="D10" s="531">
        <v>107.5</v>
      </c>
    </row>
    <row r="11" spans="1:4">
      <c r="A11" s="561" t="s">
        <v>22</v>
      </c>
      <c r="B11" s="538">
        <v>165999</v>
      </c>
      <c r="C11" s="538">
        <v>188152</v>
      </c>
      <c r="D11" s="534">
        <v>113.3</v>
      </c>
    </row>
    <row r="12" spans="1:4">
      <c r="A12" s="561" t="s">
        <v>21</v>
      </c>
      <c r="B12" s="538">
        <v>102341</v>
      </c>
      <c r="C12" s="538">
        <v>109983</v>
      </c>
      <c r="D12" s="534">
        <v>107.5</v>
      </c>
    </row>
    <row r="13" spans="1:4">
      <c r="A13" s="561" t="s">
        <v>20</v>
      </c>
      <c r="B13" s="538">
        <v>117219</v>
      </c>
      <c r="C13" s="538">
        <v>126972</v>
      </c>
      <c r="D13" s="534">
        <v>108.3</v>
      </c>
    </row>
    <row r="14" spans="1:4">
      <c r="A14" s="555" t="s">
        <v>19</v>
      </c>
      <c r="B14" s="532">
        <v>385559</v>
      </c>
      <c r="C14" s="532">
        <v>425107</v>
      </c>
      <c r="D14" s="531">
        <v>110.3</v>
      </c>
    </row>
    <row r="15" spans="1:4">
      <c r="A15" s="561" t="s">
        <v>18</v>
      </c>
      <c r="B15" s="538">
        <v>156246</v>
      </c>
      <c r="C15" s="538">
        <v>166287</v>
      </c>
      <c r="D15" s="534">
        <v>106.4</v>
      </c>
    </row>
    <row r="16" spans="1:4">
      <c r="A16" s="561" t="s">
        <v>17</v>
      </c>
      <c r="B16" s="538">
        <v>130399</v>
      </c>
      <c r="C16" s="538">
        <v>140370</v>
      </c>
      <c r="D16" s="534">
        <v>107.6</v>
      </c>
    </row>
    <row r="17" spans="1:4">
      <c r="A17" s="561" t="s">
        <v>16</v>
      </c>
      <c r="B17" s="538">
        <v>96146</v>
      </c>
      <c r="C17" s="538">
        <v>97892</v>
      </c>
      <c r="D17" s="534">
        <v>101.8</v>
      </c>
    </row>
    <row r="18" spans="1:4">
      <c r="A18" s="555" t="s">
        <v>15</v>
      </c>
      <c r="B18" s="532">
        <v>382791</v>
      </c>
      <c r="C18" s="532">
        <v>404549</v>
      </c>
      <c r="D18" s="531">
        <v>105.7</v>
      </c>
    </row>
    <row r="19" spans="1:4">
      <c r="A19" s="561" t="s">
        <v>13</v>
      </c>
      <c r="B19" s="538">
        <v>279278</v>
      </c>
      <c r="C19" s="538">
        <v>283984</v>
      </c>
      <c r="D19" s="534">
        <v>101.7</v>
      </c>
    </row>
    <row r="20" spans="1:4">
      <c r="A20" s="561" t="s">
        <v>12</v>
      </c>
      <c r="B20" s="538">
        <v>129548</v>
      </c>
      <c r="C20" s="538">
        <v>135029</v>
      </c>
      <c r="D20" s="534">
        <v>104.2</v>
      </c>
    </row>
    <row r="21" spans="1:4">
      <c r="A21" s="561" t="s">
        <v>11</v>
      </c>
      <c r="B21" s="538">
        <v>88042</v>
      </c>
      <c r="C21" s="538">
        <v>89130</v>
      </c>
      <c r="D21" s="534">
        <v>101.2</v>
      </c>
    </row>
    <row r="22" spans="1:4">
      <c r="A22" s="555" t="s">
        <v>10</v>
      </c>
      <c r="B22" s="532">
        <v>496868</v>
      </c>
      <c r="C22" s="532">
        <v>508143</v>
      </c>
      <c r="D22" s="531">
        <v>102.3</v>
      </c>
    </row>
    <row r="23" spans="1:4">
      <c r="A23" s="561" t="s">
        <v>9</v>
      </c>
      <c r="B23" s="538">
        <v>212063</v>
      </c>
      <c r="C23" s="538">
        <v>229907</v>
      </c>
      <c r="D23" s="534">
        <v>108.4</v>
      </c>
    </row>
    <row r="24" spans="1:4" ht="11.25" customHeight="1">
      <c r="A24" s="561" t="s">
        <v>8</v>
      </c>
      <c r="B24" s="538">
        <v>168049</v>
      </c>
      <c r="C24" s="538">
        <v>172234</v>
      </c>
      <c r="D24" s="534">
        <v>102.5</v>
      </c>
    </row>
    <row r="25" spans="1:4" ht="11.25" customHeight="1">
      <c r="A25" s="561" t="s">
        <v>7</v>
      </c>
      <c r="B25" s="538">
        <v>207838</v>
      </c>
      <c r="C25" s="538">
        <v>217988</v>
      </c>
      <c r="D25" s="534">
        <v>104.9</v>
      </c>
    </row>
    <row r="26" spans="1:4">
      <c r="A26" s="555" t="s">
        <v>6</v>
      </c>
      <c r="B26" s="532">
        <v>587950</v>
      </c>
      <c r="C26" s="532">
        <v>620129</v>
      </c>
      <c r="D26" s="531">
        <v>105.5</v>
      </c>
    </row>
    <row r="27" spans="1:4">
      <c r="A27" s="561" t="s">
        <v>5</v>
      </c>
      <c r="B27" s="538">
        <v>230007</v>
      </c>
      <c r="C27" s="538">
        <v>239076</v>
      </c>
      <c r="D27" s="534">
        <v>103.9</v>
      </c>
    </row>
    <row r="28" spans="1:4">
      <c r="A28" s="561" t="s">
        <v>4</v>
      </c>
      <c r="B28" s="538">
        <v>164924</v>
      </c>
      <c r="C28" s="538">
        <v>166565</v>
      </c>
      <c r="D28" s="534">
        <v>101</v>
      </c>
    </row>
    <row r="29" spans="1:4">
      <c r="A29" s="561" t="s">
        <v>3</v>
      </c>
      <c r="B29" s="538">
        <v>181897</v>
      </c>
      <c r="C29" s="538">
        <v>193097</v>
      </c>
      <c r="D29" s="534">
        <v>106.2</v>
      </c>
    </row>
    <row r="30" spans="1:4">
      <c r="A30" s="555" t="s">
        <v>2</v>
      </c>
      <c r="B30" s="532">
        <v>576828</v>
      </c>
      <c r="C30" s="532">
        <v>598738</v>
      </c>
      <c r="D30" s="531">
        <v>103.8</v>
      </c>
    </row>
    <row r="31" spans="1:4" ht="12" customHeight="1">
      <c r="A31" s="551" t="s">
        <v>290</v>
      </c>
      <c r="B31" s="532">
        <v>4064653</v>
      </c>
      <c r="C31" s="532">
        <v>4382894</v>
      </c>
      <c r="D31" s="531">
        <v>107.8</v>
      </c>
    </row>
  </sheetData>
  <mergeCells count="2">
    <mergeCell ref="B2:D2"/>
    <mergeCell ref="A2:A3"/>
  </mergeCells>
  <pageMargins left="0.75" right="0.75" top="1" bottom="1" header="0.5" footer="0.5"/>
  <pageSetup paperSize="9" orientation="portrait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6C53E1-26E0-49AC-B7D5-C1100E8841C5}">
  <dimension ref="A1:G31"/>
  <sheetViews>
    <sheetView workbookViewId="0"/>
  </sheetViews>
  <sheetFormatPr defaultRowHeight="11.25"/>
  <cols>
    <col min="1" max="1" width="20.5703125" style="468" customWidth="1"/>
    <col min="2" max="7" width="10.7109375" style="468" customWidth="1"/>
    <col min="8" max="16384" width="9.140625" style="468"/>
  </cols>
  <sheetData>
    <row r="1" spans="1:7" ht="15" customHeight="1" thickBot="1">
      <c r="A1" s="577" t="s">
        <v>694</v>
      </c>
      <c r="B1" s="576"/>
      <c r="C1" s="576"/>
      <c r="D1" s="576"/>
      <c r="E1" s="576"/>
      <c r="F1" s="576"/>
      <c r="G1" s="576"/>
    </row>
    <row r="2" spans="1:7">
      <c r="A2" s="943" t="s">
        <v>37</v>
      </c>
      <c r="B2" s="575" t="s">
        <v>693</v>
      </c>
      <c r="C2" s="575" t="s">
        <v>662</v>
      </c>
      <c r="D2" s="575" t="s">
        <v>692</v>
      </c>
      <c r="E2" s="575" t="s">
        <v>691</v>
      </c>
      <c r="F2" s="575" t="s">
        <v>690</v>
      </c>
      <c r="G2" s="574" t="s">
        <v>689</v>
      </c>
    </row>
    <row r="3" spans="1:7">
      <c r="A3" s="929"/>
      <c r="B3" s="948" t="s">
        <v>688</v>
      </c>
      <c r="C3" s="948"/>
      <c r="D3" s="948"/>
      <c r="E3" s="948"/>
      <c r="F3" s="948"/>
      <c r="G3" s="949"/>
    </row>
    <row r="4" spans="1:7" ht="11.1" customHeight="1">
      <c r="A4" s="567" t="s">
        <v>30</v>
      </c>
      <c r="B4" s="543">
        <v>19</v>
      </c>
      <c r="C4" s="543">
        <v>37.5</v>
      </c>
      <c r="D4" s="543">
        <v>22</v>
      </c>
      <c r="E4" s="543">
        <v>10.3</v>
      </c>
      <c r="F4" s="543">
        <v>4.9000000000000004</v>
      </c>
      <c r="G4" s="543">
        <v>6.3</v>
      </c>
    </row>
    <row r="5" spans="1:7" ht="11.1" customHeight="1">
      <c r="A5" s="561" t="s">
        <v>28</v>
      </c>
      <c r="B5" s="534">
        <v>5</v>
      </c>
      <c r="C5" s="534">
        <v>17.8</v>
      </c>
      <c r="D5" s="534">
        <v>23</v>
      </c>
      <c r="E5" s="534">
        <v>23.9</v>
      </c>
      <c r="F5" s="534">
        <v>14.5</v>
      </c>
      <c r="G5" s="534">
        <v>15.9</v>
      </c>
    </row>
    <row r="6" spans="1:7" ht="11.1" customHeight="1">
      <c r="A6" s="555" t="s">
        <v>27</v>
      </c>
      <c r="B6" s="531">
        <v>14.2</v>
      </c>
      <c r="C6" s="531">
        <v>30.8</v>
      </c>
      <c r="D6" s="531">
        <v>22.3</v>
      </c>
      <c r="E6" s="531">
        <v>14.9</v>
      </c>
      <c r="F6" s="531">
        <v>8.1999999999999993</v>
      </c>
      <c r="G6" s="531">
        <v>9.6</v>
      </c>
    </row>
    <row r="7" spans="1:7" ht="11.1" customHeight="1">
      <c r="A7" s="561" t="s">
        <v>26</v>
      </c>
      <c r="B7" s="534">
        <v>5.3</v>
      </c>
      <c r="C7" s="534">
        <v>30.1</v>
      </c>
      <c r="D7" s="534">
        <v>20.100000000000001</v>
      </c>
      <c r="E7" s="534">
        <v>20.6</v>
      </c>
      <c r="F7" s="534">
        <v>13.4</v>
      </c>
      <c r="G7" s="534">
        <v>10.4</v>
      </c>
    </row>
    <row r="8" spans="1:7" ht="11.1" customHeight="1">
      <c r="A8" s="561" t="s">
        <v>25</v>
      </c>
      <c r="B8" s="534">
        <v>6.5</v>
      </c>
      <c r="C8" s="534">
        <v>34.700000000000003</v>
      </c>
      <c r="D8" s="534">
        <v>17.7</v>
      </c>
      <c r="E8" s="534">
        <v>17.7</v>
      </c>
      <c r="F8" s="534">
        <v>12.8</v>
      </c>
      <c r="G8" s="534">
        <v>10.6</v>
      </c>
    </row>
    <row r="9" spans="1:7" ht="11.1" customHeight="1">
      <c r="A9" s="561" t="s">
        <v>24</v>
      </c>
      <c r="B9" s="534">
        <v>5.7</v>
      </c>
      <c r="C9" s="534">
        <v>25.5</v>
      </c>
      <c r="D9" s="534">
        <v>22.8</v>
      </c>
      <c r="E9" s="534">
        <v>21.1</v>
      </c>
      <c r="F9" s="534">
        <v>13</v>
      </c>
      <c r="G9" s="534">
        <v>11.9</v>
      </c>
    </row>
    <row r="10" spans="1:7" ht="11.1" customHeight="1">
      <c r="A10" s="555" t="s">
        <v>23</v>
      </c>
      <c r="B10" s="531">
        <v>5.8</v>
      </c>
      <c r="C10" s="531">
        <v>29.9</v>
      </c>
      <c r="D10" s="531">
        <v>20.3</v>
      </c>
      <c r="E10" s="531">
        <v>20</v>
      </c>
      <c r="F10" s="531">
        <v>13.1</v>
      </c>
      <c r="G10" s="531">
        <v>10.9</v>
      </c>
    </row>
    <row r="11" spans="1:7" ht="11.1" customHeight="1">
      <c r="A11" s="561" t="s">
        <v>22</v>
      </c>
      <c r="B11" s="534">
        <v>5.0999999999999996</v>
      </c>
      <c r="C11" s="534">
        <v>24.7</v>
      </c>
      <c r="D11" s="534">
        <v>17.899999999999999</v>
      </c>
      <c r="E11" s="534">
        <v>21.3</v>
      </c>
      <c r="F11" s="534">
        <v>16.899999999999999</v>
      </c>
      <c r="G11" s="534">
        <v>13.9</v>
      </c>
    </row>
    <row r="12" spans="1:7" ht="11.1" customHeight="1">
      <c r="A12" s="561" t="s">
        <v>21</v>
      </c>
      <c r="B12" s="534">
        <v>4.5999999999999996</v>
      </c>
      <c r="C12" s="534">
        <v>24.2</v>
      </c>
      <c r="D12" s="534">
        <v>22.2</v>
      </c>
      <c r="E12" s="534">
        <v>21.6</v>
      </c>
      <c r="F12" s="534">
        <v>14.2</v>
      </c>
      <c r="G12" s="534">
        <v>13.2</v>
      </c>
    </row>
    <row r="13" spans="1:7" ht="11.1" customHeight="1">
      <c r="A13" s="561" t="s">
        <v>20</v>
      </c>
      <c r="B13" s="534">
        <v>4.5</v>
      </c>
      <c r="C13" s="534">
        <v>25.4</v>
      </c>
      <c r="D13" s="534">
        <v>23.6</v>
      </c>
      <c r="E13" s="534">
        <v>21</v>
      </c>
      <c r="F13" s="534">
        <v>13</v>
      </c>
      <c r="G13" s="534">
        <v>12.5</v>
      </c>
    </row>
    <row r="14" spans="1:7" ht="11.1" customHeight="1">
      <c r="A14" s="555" t="s">
        <v>19</v>
      </c>
      <c r="B14" s="531">
        <v>4.8</v>
      </c>
      <c r="C14" s="531">
        <v>24.8</v>
      </c>
      <c r="D14" s="531">
        <v>20.7</v>
      </c>
      <c r="E14" s="531">
        <v>21.3</v>
      </c>
      <c r="F14" s="531">
        <v>15</v>
      </c>
      <c r="G14" s="531">
        <v>13.3</v>
      </c>
    </row>
    <row r="15" spans="1:7" ht="11.1" customHeight="1">
      <c r="A15" s="561" t="s">
        <v>18</v>
      </c>
      <c r="B15" s="534">
        <v>8.1999999999999993</v>
      </c>
      <c r="C15" s="534">
        <v>29.9</v>
      </c>
      <c r="D15" s="534">
        <v>20.2</v>
      </c>
      <c r="E15" s="534">
        <v>17.5</v>
      </c>
      <c r="F15" s="534">
        <v>12.1</v>
      </c>
      <c r="G15" s="534">
        <v>12</v>
      </c>
    </row>
    <row r="16" spans="1:7" ht="11.1" customHeight="1">
      <c r="A16" s="561" t="s">
        <v>17</v>
      </c>
      <c r="B16" s="534">
        <v>4.8</v>
      </c>
      <c r="C16" s="534">
        <v>22.4</v>
      </c>
      <c r="D16" s="534">
        <v>22.3</v>
      </c>
      <c r="E16" s="534">
        <v>22.5</v>
      </c>
      <c r="F16" s="534">
        <v>14.7</v>
      </c>
      <c r="G16" s="534">
        <v>13.3</v>
      </c>
    </row>
    <row r="17" spans="1:7" ht="11.1" customHeight="1">
      <c r="A17" s="561" t="s">
        <v>16</v>
      </c>
      <c r="B17" s="534">
        <v>3.3</v>
      </c>
      <c r="C17" s="534">
        <v>20</v>
      </c>
      <c r="D17" s="534">
        <v>21.9</v>
      </c>
      <c r="E17" s="534">
        <v>23.9</v>
      </c>
      <c r="F17" s="534">
        <v>17.5</v>
      </c>
      <c r="G17" s="534">
        <v>13.4</v>
      </c>
    </row>
    <row r="18" spans="1:7" ht="11.1" customHeight="1">
      <c r="A18" s="555" t="s">
        <v>15</v>
      </c>
      <c r="B18" s="531">
        <v>5.8</v>
      </c>
      <c r="C18" s="531">
        <v>24.9</v>
      </c>
      <c r="D18" s="531">
        <v>21.3</v>
      </c>
      <c r="E18" s="531">
        <v>20.8</v>
      </c>
      <c r="F18" s="531">
        <v>14.3</v>
      </c>
      <c r="G18" s="531">
        <v>12.8</v>
      </c>
    </row>
    <row r="19" spans="1:7" ht="11.1" customHeight="1">
      <c r="A19" s="561" t="s">
        <v>13</v>
      </c>
      <c r="B19" s="534">
        <v>8.1</v>
      </c>
      <c r="C19" s="534">
        <v>26.6</v>
      </c>
      <c r="D19" s="534">
        <v>20.8</v>
      </c>
      <c r="E19" s="534">
        <v>19.2</v>
      </c>
      <c r="F19" s="534">
        <v>15.2</v>
      </c>
      <c r="G19" s="534">
        <v>10.199999999999999</v>
      </c>
    </row>
    <row r="20" spans="1:7" ht="11.1" customHeight="1">
      <c r="A20" s="561" t="s">
        <v>12</v>
      </c>
      <c r="B20" s="534">
        <v>3.6</v>
      </c>
      <c r="C20" s="534">
        <v>22</v>
      </c>
      <c r="D20" s="534">
        <v>24.7</v>
      </c>
      <c r="E20" s="534">
        <v>24.2</v>
      </c>
      <c r="F20" s="534">
        <v>14.4</v>
      </c>
      <c r="G20" s="534">
        <v>11.1</v>
      </c>
    </row>
    <row r="21" spans="1:7" ht="11.1" customHeight="1">
      <c r="A21" s="561" t="s">
        <v>11</v>
      </c>
      <c r="B21" s="534">
        <v>5.2</v>
      </c>
      <c r="C21" s="534">
        <v>25.5</v>
      </c>
      <c r="D21" s="534">
        <v>21.4</v>
      </c>
      <c r="E21" s="534">
        <v>22.5</v>
      </c>
      <c r="F21" s="534">
        <v>15.4</v>
      </c>
      <c r="G21" s="534">
        <v>9.9</v>
      </c>
    </row>
    <row r="22" spans="1:7" ht="11.1" customHeight="1">
      <c r="A22" s="555" t="s">
        <v>10</v>
      </c>
      <c r="B22" s="531">
        <v>6.4</v>
      </c>
      <c r="C22" s="531">
        <v>25.2</v>
      </c>
      <c r="D22" s="531">
        <v>21.9</v>
      </c>
      <c r="E22" s="531">
        <v>21.1</v>
      </c>
      <c r="F22" s="531">
        <v>15</v>
      </c>
      <c r="G22" s="531">
        <v>10.4</v>
      </c>
    </row>
    <row r="23" spans="1:7" ht="11.1" customHeight="1">
      <c r="A23" s="561" t="s">
        <v>9</v>
      </c>
      <c r="B23" s="534">
        <v>7.6</v>
      </c>
      <c r="C23" s="534">
        <v>24.9</v>
      </c>
      <c r="D23" s="534">
        <v>25.6</v>
      </c>
      <c r="E23" s="534">
        <v>21.9</v>
      </c>
      <c r="F23" s="534">
        <v>12.3</v>
      </c>
      <c r="G23" s="534">
        <v>7.8</v>
      </c>
    </row>
    <row r="24" spans="1:7" ht="11.1" customHeight="1">
      <c r="A24" s="561" t="s">
        <v>8</v>
      </c>
      <c r="B24" s="534">
        <v>4.3</v>
      </c>
      <c r="C24" s="534">
        <v>23.2</v>
      </c>
      <c r="D24" s="534">
        <v>28.2</v>
      </c>
      <c r="E24" s="534">
        <v>26.4</v>
      </c>
      <c r="F24" s="534">
        <v>11.5</v>
      </c>
      <c r="G24" s="534">
        <v>6.4</v>
      </c>
    </row>
    <row r="25" spans="1:7" ht="11.1" customHeight="1">
      <c r="A25" s="561" t="s">
        <v>7</v>
      </c>
      <c r="B25" s="534">
        <v>3.8</v>
      </c>
      <c r="C25" s="534">
        <v>18.399999999999999</v>
      </c>
      <c r="D25" s="534">
        <v>21.5</v>
      </c>
      <c r="E25" s="534">
        <v>23.1</v>
      </c>
      <c r="F25" s="534">
        <v>21.3</v>
      </c>
      <c r="G25" s="534">
        <v>11.9</v>
      </c>
    </row>
    <row r="26" spans="1:7" ht="11.1" customHeight="1">
      <c r="A26" s="555" t="s">
        <v>6</v>
      </c>
      <c r="B26" s="531">
        <v>5.4</v>
      </c>
      <c r="C26" s="531">
        <v>22.1</v>
      </c>
      <c r="D26" s="531">
        <v>24.9</v>
      </c>
      <c r="E26" s="531">
        <v>23.5</v>
      </c>
      <c r="F26" s="531">
        <v>15.2</v>
      </c>
      <c r="G26" s="531">
        <v>8.8000000000000007</v>
      </c>
    </row>
    <row r="27" spans="1:7" ht="11.1" customHeight="1">
      <c r="A27" s="561" t="s">
        <v>5</v>
      </c>
      <c r="B27" s="534">
        <v>5.5</v>
      </c>
      <c r="C27" s="534">
        <v>19.5</v>
      </c>
      <c r="D27" s="534">
        <v>23.7</v>
      </c>
      <c r="E27" s="534">
        <v>25.6</v>
      </c>
      <c r="F27" s="534">
        <v>15.2</v>
      </c>
      <c r="G27" s="534">
        <v>10.6</v>
      </c>
    </row>
    <row r="28" spans="1:7" ht="11.1" customHeight="1">
      <c r="A28" s="561" t="s">
        <v>4</v>
      </c>
      <c r="B28" s="534">
        <v>2.6</v>
      </c>
      <c r="C28" s="534">
        <v>19.600000000000001</v>
      </c>
      <c r="D28" s="534">
        <v>24</v>
      </c>
      <c r="E28" s="534">
        <v>27.8</v>
      </c>
      <c r="F28" s="534">
        <v>16.100000000000001</v>
      </c>
      <c r="G28" s="534">
        <v>9.9</v>
      </c>
    </row>
    <row r="29" spans="1:7" ht="11.1" customHeight="1">
      <c r="A29" s="561" t="s">
        <v>3</v>
      </c>
      <c r="B29" s="534">
        <v>5.8</v>
      </c>
      <c r="C29" s="534">
        <v>25.9</v>
      </c>
      <c r="D29" s="534">
        <v>24</v>
      </c>
      <c r="E29" s="534">
        <v>21.8</v>
      </c>
      <c r="F29" s="534">
        <v>12.7</v>
      </c>
      <c r="G29" s="534">
        <v>9.8000000000000007</v>
      </c>
    </row>
    <row r="30" spans="1:7" ht="11.1" customHeight="1">
      <c r="A30" s="555" t="s">
        <v>2</v>
      </c>
      <c r="B30" s="531">
        <v>4.8</v>
      </c>
      <c r="C30" s="531">
        <v>21.6</v>
      </c>
      <c r="D30" s="531">
        <v>23.8</v>
      </c>
      <c r="E30" s="531">
        <v>25</v>
      </c>
      <c r="F30" s="531">
        <v>14.6</v>
      </c>
      <c r="G30" s="531">
        <v>10.1</v>
      </c>
    </row>
    <row r="31" spans="1:7" ht="11.1" customHeight="1">
      <c r="A31" s="551" t="s">
        <v>290</v>
      </c>
      <c r="B31" s="531">
        <v>8.1999999999999993</v>
      </c>
      <c r="C31" s="531">
        <v>26.4</v>
      </c>
      <c r="D31" s="531">
        <v>22.4</v>
      </c>
      <c r="E31" s="531">
        <v>19.899999999999999</v>
      </c>
      <c r="F31" s="531">
        <v>12.6</v>
      </c>
      <c r="G31" s="531">
        <v>10.5</v>
      </c>
    </row>
  </sheetData>
  <mergeCells count="2">
    <mergeCell ref="A2:A3"/>
    <mergeCell ref="B3:G3"/>
  </mergeCells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19A1E9-729C-4832-8F21-5E9B3F4D8B65}">
  <dimension ref="A1:E33"/>
  <sheetViews>
    <sheetView workbookViewId="0"/>
  </sheetViews>
  <sheetFormatPr defaultRowHeight="11.25"/>
  <cols>
    <col min="1" max="1" width="23.28515625" style="58" customWidth="1"/>
    <col min="2" max="5" width="14.7109375" style="58" customWidth="1"/>
    <col min="6" max="16384" width="9.140625" style="58"/>
  </cols>
  <sheetData>
    <row r="1" spans="1:5" s="62" customFormat="1" ht="12" thickBot="1">
      <c r="A1" s="70" t="s">
        <v>61</v>
      </c>
      <c r="B1" s="69"/>
      <c r="C1" s="69"/>
      <c r="D1" s="69"/>
      <c r="E1" s="69"/>
    </row>
    <row r="2" spans="1:5">
      <c r="A2" s="935" t="s">
        <v>37</v>
      </c>
      <c r="B2" s="937" t="s">
        <v>60</v>
      </c>
      <c r="C2" s="938"/>
      <c r="D2" s="68" t="s">
        <v>59</v>
      </c>
      <c r="E2" s="68" t="s">
        <v>58</v>
      </c>
    </row>
    <row r="3" spans="1:5" ht="22.5">
      <c r="A3" s="936"/>
      <c r="B3" s="67" t="s">
        <v>57</v>
      </c>
      <c r="C3" s="66" t="s">
        <v>56</v>
      </c>
      <c r="D3" s="939" t="s">
        <v>55</v>
      </c>
      <c r="E3" s="940"/>
    </row>
    <row r="4" spans="1:5">
      <c r="A4" s="65" t="s">
        <v>44</v>
      </c>
      <c r="B4" s="64">
        <v>952897</v>
      </c>
      <c r="C4" s="64">
        <v>852568</v>
      </c>
      <c r="D4" s="64">
        <v>270938</v>
      </c>
      <c r="E4" s="64">
        <v>175771</v>
      </c>
    </row>
    <row r="5" spans="1:5">
      <c r="A5" s="65" t="s">
        <v>28</v>
      </c>
      <c r="B5" s="64">
        <v>260612</v>
      </c>
      <c r="C5" s="64">
        <v>225838</v>
      </c>
      <c r="D5" s="64">
        <v>191668</v>
      </c>
      <c r="E5" s="64">
        <v>128395</v>
      </c>
    </row>
    <row r="6" spans="1:5" s="62" customFormat="1">
      <c r="A6" s="61" t="s">
        <v>27</v>
      </c>
      <c r="B6" s="59">
        <v>1213510</v>
      </c>
      <c r="C6" s="59">
        <v>1078406</v>
      </c>
      <c r="D6" s="59">
        <v>254338</v>
      </c>
      <c r="E6" s="59">
        <v>165850</v>
      </c>
    </row>
    <row r="7" spans="1:5">
      <c r="A7" s="65" t="s">
        <v>26</v>
      </c>
      <c r="B7" s="64">
        <v>111112</v>
      </c>
      <c r="C7" s="64">
        <v>100392</v>
      </c>
      <c r="D7" s="64">
        <v>198649</v>
      </c>
      <c r="E7" s="64">
        <v>132283</v>
      </c>
    </row>
    <row r="8" spans="1:5">
      <c r="A8" s="65" t="s">
        <v>25</v>
      </c>
      <c r="B8" s="64">
        <v>81231</v>
      </c>
      <c r="C8" s="64">
        <v>74454</v>
      </c>
      <c r="D8" s="64">
        <v>203603</v>
      </c>
      <c r="E8" s="64">
        <v>135228</v>
      </c>
    </row>
    <row r="9" spans="1:5">
      <c r="A9" s="65" t="s">
        <v>24</v>
      </c>
      <c r="B9" s="64">
        <v>76656</v>
      </c>
      <c r="C9" s="64">
        <v>68290</v>
      </c>
      <c r="D9" s="64">
        <v>172835</v>
      </c>
      <c r="E9" s="64">
        <v>117165</v>
      </c>
    </row>
    <row r="10" spans="1:5" s="62" customFormat="1">
      <c r="A10" s="63" t="s">
        <v>23</v>
      </c>
      <c r="B10" s="59">
        <v>268999</v>
      </c>
      <c r="C10" s="59">
        <v>243135</v>
      </c>
      <c r="D10" s="59">
        <v>192916</v>
      </c>
      <c r="E10" s="59">
        <v>128939</v>
      </c>
    </row>
    <row r="11" spans="1:5">
      <c r="A11" s="65" t="s">
        <v>22</v>
      </c>
      <c r="B11" s="64">
        <v>114473</v>
      </c>
      <c r="C11" s="64">
        <v>104231</v>
      </c>
      <c r="D11" s="64">
        <v>205859</v>
      </c>
      <c r="E11" s="64">
        <v>136544</v>
      </c>
    </row>
    <row r="12" spans="1:5">
      <c r="A12" s="65" t="s">
        <v>21</v>
      </c>
      <c r="B12" s="64">
        <v>59004</v>
      </c>
      <c r="C12" s="64">
        <v>53844</v>
      </c>
      <c r="D12" s="64">
        <v>178815</v>
      </c>
      <c r="E12" s="64">
        <v>120607</v>
      </c>
    </row>
    <row r="13" spans="1:5">
      <c r="A13" s="65" t="s">
        <v>20</v>
      </c>
      <c r="B13" s="64">
        <v>59906</v>
      </c>
      <c r="C13" s="64">
        <v>53936</v>
      </c>
      <c r="D13" s="64">
        <v>163228</v>
      </c>
      <c r="E13" s="64">
        <v>111553</v>
      </c>
    </row>
    <row r="14" spans="1:5" s="62" customFormat="1">
      <c r="A14" s="63" t="s">
        <v>19</v>
      </c>
      <c r="B14" s="59">
        <v>233383</v>
      </c>
      <c r="C14" s="59">
        <v>212011</v>
      </c>
      <c r="D14" s="59">
        <v>188146</v>
      </c>
      <c r="E14" s="59">
        <v>126139</v>
      </c>
    </row>
    <row r="15" spans="1:5">
      <c r="A15" s="65" t="s">
        <v>18</v>
      </c>
      <c r="B15" s="64">
        <v>79534</v>
      </c>
      <c r="C15" s="64">
        <v>67987</v>
      </c>
      <c r="D15" s="64">
        <v>179523</v>
      </c>
      <c r="E15" s="64">
        <v>120649</v>
      </c>
    </row>
    <row r="16" spans="1:5" s="62" customFormat="1">
      <c r="A16" s="65" t="s">
        <v>17</v>
      </c>
      <c r="B16" s="64">
        <v>68645</v>
      </c>
      <c r="C16" s="64">
        <v>61153</v>
      </c>
      <c r="D16" s="64">
        <v>167804</v>
      </c>
      <c r="E16" s="64">
        <v>114116</v>
      </c>
    </row>
    <row r="17" spans="1:5">
      <c r="A17" s="65" t="s">
        <v>16</v>
      </c>
      <c r="B17" s="64">
        <v>45811</v>
      </c>
      <c r="C17" s="64">
        <v>39557</v>
      </c>
      <c r="D17" s="64">
        <v>188400</v>
      </c>
      <c r="E17" s="64">
        <v>126932</v>
      </c>
    </row>
    <row r="18" spans="1:5" s="62" customFormat="1">
      <c r="A18" s="63" t="s">
        <v>15</v>
      </c>
      <c r="B18" s="59">
        <v>193990</v>
      </c>
      <c r="C18" s="59">
        <v>168696</v>
      </c>
      <c r="D18" s="59">
        <v>177356</v>
      </c>
      <c r="E18" s="59">
        <v>119754</v>
      </c>
    </row>
    <row r="19" spans="1:5">
      <c r="A19" s="61" t="s">
        <v>14</v>
      </c>
      <c r="B19" s="59">
        <v>696371</v>
      </c>
      <c r="C19" s="59">
        <v>623842</v>
      </c>
      <c r="D19" s="59">
        <v>187087</v>
      </c>
      <c r="E19" s="59">
        <v>125503</v>
      </c>
    </row>
    <row r="20" spans="1:5">
      <c r="A20" s="65" t="s">
        <v>13</v>
      </c>
      <c r="B20" s="64">
        <v>133635</v>
      </c>
      <c r="C20" s="64">
        <v>117295</v>
      </c>
      <c r="D20" s="64">
        <v>173959</v>
      </c>
      <c r="E20" s="64">
        <v>117947</v>
      </c>
    </row>
    <row r="21" spans="1:5">
      <c r="A21" s="65" t="s">
        <v>12</v>
      </c>
      <c r="B21" s="64">
        <v>58579</v>
      </c>
      <c r="C21" s="64">
        <v>51450</v>
      </c>
      <c r="D21" s="64">
        <v>193858</v>
      </c>
      <c r="E21" s="64">
        <v>129551</v>
      </c>
    </row>
    <row r="22" spans="1:5">
      <c r="A22" s="65" t="s">
        <v>11</v>
      </c>
      <c r="B22" s="64">
        <v>31261</v>
      </c>
      <c r="C22" s="64">
        <v>26848</v>
      </c>
      <c r="D22" s="64">
        <v>162421</v>
      </c>
      <c r="E22" s="64">
        <v>110980</v>
      </c>
    </row>
    <row r="23" spans="1:5" s="62" customFormat="1">
      <c r="A23" s="63" t="s">
        <v>10</v>
      </c>
      <c r="B23" s="59">
        <v>223475</v>
      </c>
      <c r="C23" s="59">
        <v>195592</v>
      </c>
      <c r="D23" s="59">
        <v>177609</v>
      </c>
      <c r="E23" s="59">
        <v>120043</v>
      </c>
    </row>
    <row r="24" spans="1:5">
      <c r="A24" s="65" t="s">
        <v>9</v>
      </c>
      <c r="B24" s="64">
        <v>111966</v>
      </c>
      <c r="C24" s="64">
        <v>95752</v>
      </c>
      <c r="D24" s="64">
        <v>177129</v>
      </c>
      <c r="E24" s="64">
        <v>119386</v>
      </c>
    </row>
    <row r="25" spans="1:5">
      <c r="A25" s="65" t="s">
        <v>8</v>
      </c>
      <c r="B25" s="64">
        <v>78857</v>
      </c>
      <c r="C25" s="64">
        <v>68633</v>
      </c>
      <c r="D25" s="64">
        <v>162642</v>
      </c>
      <c r="E25" s="64">
        <v>111377</v>
      </c>
    </row>
    <row r="26" spans="1:5" s="62" customFormat="1">
      <c r="A26" s="65" t="s">
        <v>7</v>
      </c>
      <c r="B26" s="64">
        <v>101536</v>
      </c>
      <c r="C26" s="64">
        <v>81833</v>
      </c>
      <c r="D26" s="64">
        <v>161851</v>
      </c>
      <c r="E26" s="64">
        <v>110646</v>
      </c>
    </row>
    <row r="27" spans="1:5" s="62" customFormat="1">
      <c r="A27" s="63" t="s">
        <v>6</v>
      </c>
      <c r="B27" s="59">
        <v>292358</v>
      </c>
      <c r="C27" s="59">
        <v>246217</v>
      </c>
      <c r="D27" s="59">
        <v>168013</v>
      </c>
      <c r="E27" s="59">
        <v>114249</v>
      </c>
    </row>
    <row r="28" spans="1:5">
      <c r="A28" s="65" t="s">
        <v>5</v>
      </c>
      <c r="B28" s="64">
        <v>107136</v>
      </c>
      <c r="C28" s="64">
        <v>92895</v>
      </c>
      <c r="D28" s="64">
        <v>167769</v>
      </c>
      <c r="E28" s="64">
        <v>114189</v>
      </c>
    </row>
    <row r="29" spans="1:5">
      <c r="A29" s="65" t="s">
        <v>4</v>
      </c>
      <c r="B29" s="64">
        <v>66405</v>
      </c>
      <c r="C29" s="64">
        <v>56445</v>
      </c>
      <c r="D29" s="64">
        <v>158649</v>
      </c>
      <c r="E29" s="64">
        <v>108890</v>
      </c>
    </row>
    <row r="30" spans="1:5">
      <c r="A30" s="65" t="s">
        <v>3</v>
      </c>
      <c r="B30" s="64">
        <v>92333</v>
      </c>
      <c r="C30" s="64">
        <v>79445</v>
      </c>
      <c r="D30" s="64">
        <v>175032</v>
      </c>
      <c r="E30" s="64">
        <v>117838</v>
      </c>
    </row>
    <row r="31" spans="1:5" s="62" customFormat="1">
      <c r="A31" s="63" t="s">
        <v>2</v>
      </c>
      <c r="B31" s="59">
        <v>265874</v>
      </c>
      <c r="C31" s="59">
        <v>228785</v>
      </c>
      <c r="D31" s="59">
        <v>168041</v>
      </c>
      <c r="E31" s="59">
        <v>114149</v>
      </c>
    </row>
    <row r="32" spans="1:5">
      <c r="A32" s="61" t="s">
        <v>1</v>
      </c>
      <c r="B32" s="59">
        <v>781707</v>
      </c>
      <c r="C32" s="59">
        <v>670595</v>
      </c>
      <c r="D32" s="59">
        <v>170822</v>
      </c>
      <c r="E32" s="59">
        <v>115905</v>
      </c>
    </row>
    <row r="33" spans="1:5">
      <c r="A33" s="60" t="s">
        <v>0</v>
      </c>
      <c r="B33" s="59">
        <v>2691589</v>
      </c>
      <c r="C33" s="59">
        <v>2372843</v>
      </c>
      <c r="D33" s="59">
        <v>213054</v>
      </c>
      <c r="E33" s="59">
        <v>141127</v>
      </c>
    </row>
  </sheetData>
  <mergeCells count="3">
    <mergeCell ref="A2:A3"/>
    <mergeCell ref="B2:C2"/>
    <mergeCell ref="D3:E3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>
    <oddFooter>&amp;C&amp;Z&amp;F&amp;R&amp;D</oddFooter>
  </headerFooter>
  <legacyDrawing r:id="rId2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5D6964-5B45-4381-886B-CB92EA7385F4}">
  <dimension ref="A1:E31"/>
  <sheetViews>
    <sheetView workbookViewId="0"/>
  </sheetViews>
  <sheetFormatPr defaultRowHeight="12.75"/>
  <cols>
    <col min="1" max="1" width="20.7109375" style="578" customWidth="1"/>
    <col min="2" max="5" width="14.5703125" style="578" customWidth="1"/>
    <col min="6" max="16384" width="9.140625" style="578"/>
  </cols>
  <sheetData>
    <row r="1" spans="1:5" ht="13.5" thickBot="1">
      <c r="A1" s="573" t="s">
        <v>699</v>
      </c>
      <c r="B1" s="573"/>
      <c r="C1" s="573"/>
      <c r="D1" s="573"/>
      <c r="E1" s="573"/>
    </row>
    <row r="2" spans="1:5" ht="13.5" customHeight="1">
      <c r="A2" s="943" t="s">
        <v>37</v>
      </c>
      <c r="B2" s="952" t="s">
        <v>698</v>
      </c>
      <c r="C2" s="952"/>
      <c r="D2" s="952" t="s">
        <v>697</v>
      </c>
      <c r="E2" s="925"/>
    </row>
    <row r="3" spans="1:5">
      <c r="A3" s="929"/>
      <c r="B3" s="581" t="s">
        <v>696</v>
      </c>
      <c r="C3" s="580" t="s">
        <v>695</v>
      </c>
      <c r="D3" s="258">
        <v>2001</v>
      </c>
      <c r="E3" s="579">
        <v>2011</v>
      </c>
    </row>
    <row r="4" spans="1:5" ht="11.1" customHeight="1">
      <c r="A4" s="567" t="s">
        <v>30</v>
      </c>
      <c r="B4" s="534">
        <v>20.2</v>
      </c>
      <c r="C4" s="534">
        <v>20.6</v>
      </c>
      <c r="D4" s="535">
        <v>63</v>
      </c>
      <c r="E4" s="535">
        <v>64</v>
      </c>
    </row>
    <row r="5" spans="1:5" ht="11.1" customHeight="1">
      <c r="A5" s="561" t="s">
        <v>28</v>
      </c>
      <c r="B5" s="534">
        <v>9.6999999999999993</v>
      </c>
      <c r="C5" s="534">
        <v>10.8</v>
      </c>
      <c r="D5" s="535">
        <v>81</v>
      </c>
      <c r="E5" s="535">
        <v>86</v>
      </c>
    </row>
    <row r="6" spans="1:5" ht="11.1" customHeight="1">
      <c r="A6" s="555" t="s">
        <v>27</v>
      </c>
      <c r="B6" s="531">
        <v>29.9</v>
      </c>
      <c r="C6" s="531">
        <v>31.4</v>
      </c>
      <c r="D6" s="537">
        <v>69</v>
      </c>
      <c r="E6" s="537">
        <v>72</v>
      </c>
    </row>
    <row r="7" spans="1:5" ht="11.1" customHeight="1">
      <c r="A7" s="561" t="s">
        <v>26</v>
      </c>
      <c r="B7" s="534">
        <v>3.9</v>
      </c>
      <c r="C7" s="534">
        <v>4</v>
      </c>
      <c r="D7" s="535">
        <v>74</v>
      </c>
      <c r="E7" s="535">
        <v>78</v>
      </c>
    </row>
    <row r="8" spans="1:5" ht="11.1" customHeight="1">
      <c r="A8" s="561" t="s">
        <v>25</v>
      </c>
      <c r="B8" s="534">
        <v>3</v>
      </c>
      <c r="C8" s="534">
        <v>2.9</v>
      </c>
      <c r="D8" s="535">
        <v>73</v>
      </c>
      <c r="E8" s="535">
        <v>76</v>
      </c>
    </row>
    <row r="9" spans="1:5" ht="11.1" customHeight="1">
      <c r="A9" s="561" t="s">
        <v>24</v>
      </c>
      <c r="B9" s="534">
        <v>3.4</v>
      </c>
      <c r="C9" s="534">
        <v>3.4</v>
      </c>
      <c r="D9" s="535">
        <v>77</v>
      </c>
      <c r="E9" s="535">
        <v>79</v>
      </c>
    </row>
    <row r="10" spans="1:5" ht="11.1" customHeight="1">
      <c r="A10" s="555" t="s">
        <v>23</v>
      </c>
      <c r="B10" s="531">
        <v>10.3</v>
      </c>
      <c r="C10" s="531">
        <v>10.3</v>
      </c>
      <c r="D10" s="537">
        <v>75</v>
      </c>
      <c r="E10" s="537">
        <v>78</v>
      </c>
    </row>
    <row r="11" spans="1:5" ht="11.1" customHeight="1">
      <c r="A11" s="561" t="s">
        <v>22</v>
      </c>
      <c r="B11" s="534">
        <v>4.0999999999999996</v>
      </c>
      <c r="C11" s="534">
        <v>4.3</v>
      </c>
      <c r="D11" s="535">
        <v>80</v>
      </c>
      <c r="E11" s="535">
        <v>83</v>
      </c>
    </row>
    <row r="12" spans="1:5" ht="11.1" customHeight="1">
      <c r="A12" s="561" t="s">
        <v>21</v>
      </c>
      <c r="B12" s="534">
        <v>2.5</v>
      </c>
      <c r="C12" s="534">
        <v>2.5</v>
      </c>
      <c r="D12" s="535">
        <v>79</v>
      </c>
      <c r="E12" s="535">
        <v>82</v>
      </c>
    </row>
    <row r="13" spans="1:5" ht="11.1" customHeight="1">
      <c r="A13" s="561" t="s">
        <v>20</v>
      </c>
      <c r="B13" s="534">
        <v>2.9</v>
      </c>
      <c r="C13" s="534">
        <v>2.9</v>
      </c>
      <c r="D13" s="535">
        <v>78</v>
      </c>
      <c r="E13" s="535">
        <v>81</v>
      </c>
    </row>
    <row r="14" spans="1:5" ht="11.1" customHeight="1">
      <c r="A14" s="555" t="s">
        <v>19</v>
      </c>
      <c r="B14" s="531">
        <v>9.5</v>
      </c>
      <c r="C14" s="531">
        <v>9.6999999999999993</v>
      </c>
      <c r="D14" s="537">
        <v>79</v>
      </c>
      <c r="E14" s="537">
        <v>82</v>
      </c>
    </row>
    <row r="15" spans="1:5" ht="11.1" customHeight="1">
      <c r="A15" s="561" t="s">
        <v>18</v>
      </c>
      <c r="B15" s="534">
        <v>3.8</v>
      </c>
      <c r="C15" s="534">
        <v>3.8</v>
      </c>
      <c r="D15" s="535">
        <v>75</v>
      </c>
      <c r="E15" s="535">
        <v>77</v>
      </c>
    </row>
    <row r="16" spans="1:5" ht="11.1" customHeight="1">
      <c r="A16" s="561" t="s">
        <v>17</v>
      </c>
      <c r="B16" s="534">
        <v>3.2</v>
      </c>
      <c r="C16" s="534">
        <v>3.2</v>
      </c>
      <c r="D16" s="535">
        <v>80</v>
      </c>
      <c r="E16" s="535">
        <v>82</v>
      </c>
    </row>
    <row r="17" spans="1:5" ht="11.1" customHeight="1">
      <c r="A17" s="561" t="s">
        <v>16</v>
      </c>
      <c r="B17" s="534">
        <v>2.4</v>
      </c>
      <c r="C17" s="534">
        <v>2.2000000000000002</v>
      </c>
      <c r="D17" s="535">
        <v>81</v>
      </c>
      <c r="E17" s="535">
        <v>84</v>
      </c>
    </row>
    <row r="18" spans="1:5" ht="11.1" customHeight="1">
      <c r="A18" s="555" t="s">
        <v>15</v>
      </c>
      <c r="B18" s="531">
        <v>9.4</v>
      </c>
      <c r="C18" s="531">
        <v>9.1999999999999993</v>
      </c>
      <c r="D18" s="537">
        <v>78</v>
      </c>
      <c r="E18" s="537">
        <v>81</v>
      </c>
    </row>
    <row r="19" spans="1:5" ht="11.1" customHeight="1">
      <c r="A19" s="561" t="s">
        <v>13</v>
      </c>
      <c r="B19" s="534">
        <v>6.9</v>
      </c>
      <c r="C19" s="534">
        <v>6.5</v>
      </c>
      <c r="D19" s="535">
        <v>74</v>
      </c>
      <c r="E19" s="535">
        <v>77</v>
      </c>
    </row>
    <row r="20" spans="1:5" ht="11.1" customHeight="1">
      <c r="A20" s="561" t="s">
        <v>12</v>
      </c>
      <c r="B20" s="534">
        <v>3.2</v>
      </c>
      <c r="C20" s="534">
        <v>3.1</v>
      </c>
      <c r="D20" s="535">
        <v>79</v>
      </c>
      <c r="E20" s="535">
        <v>81</v>
      </c>
    </row>
    <row r="21" spans="1:5" ht="11.1" customHeight="1">
      <c r="A21" s="561" t="s">
        <v>11</v>
      </c>
      <c r="B21" s="534">
        <v>2.2000000000000002</v>
      </c>
      <c r="C21" s="534">
        <v>2</v>
      </c>
      <c r="D21" s="535">
        <v>76</v>
      </c>
      <c r="E21" s="535">
        <v>79</v>
      </c>
    </row>
    <row r="22" spans="1:5" ht="11.1" customHeight="1">
      <c r="A22" s="555" t="s">
        <v>10</v>
      </c>
      <c r="B22" s="531">
        <v>12.2</v>
      </c>
      <c r="C22" s="531">
        <v>11.6</v>
      </c>
      <c r="D22" s="537">
        <v>76</v>
      </c>
      <c r="E22" s="537">
        <v>79</v>
      </c>
    </row>
    <row r="23" spans="1:5" ht="11.1" customHeight="1">
      <c r="A23" s="561" t="s">
        <v>9</v>
      </c>
      <c r="B23" s="534">
        <v>5.2</v>
      </c>
      <c r="C23" s="534">
        <v>5.2</v>
      </c>
      <c r="D23" s="535">
        <v>72</v>
      </c>
      <c r="E23" s="535">
        <v>75</v>
      </c>
    </row>
    <row r="24" spans="1:5" ht="11.1" customHeight="1">
      <c r="A24" s="561" t="s">
        <v>8</v>
      </c>
      <c r="B24" s="534">
        <v>4.0999999999999996</v>
      </c>
      <c r="C24" s="534">
        <v>3.9</v>
      </c>
      <c r="D24" s="535">
        <v>73</v>
      </c>
      <c r="E24" s="535">
        <v>76</v>
      </c>
    </row>
    <row r="25" spans="1:5" ht="11.1" customHeight="1">
      <c r="A25" s="561" t="s">
        <v>7</v>
      </c>
      <c r="B25" s="534">
        <v>5.0999999999999996</v>
      </c>
      <c r="C25" s="534">
        <v>5</v>
      </c>
      <c r="D25" s="535">
        <v>81</v>
      </c>
      <c r="E25" s="535">
        <v>84</v>
      </c>
    </row>
    <row r="26" spans="1:5" ht="11.1" customHeight="1">
      <c r="A26" s="555" t="s">
        <v>6</v>
      </c>
      <c r="B26" s="531">
        <v>14.5</v>
      </c>
      <c r="C26" s="531">
        <v>14.1</v>
      </c>
      <c r="D26" s="537">
        <v>75</v>
      </c>
      <c r="E26" s="537">
        <v>78</v>
      </c>
    </row>
    <row r="27" spans="1:5" ht="11.1" customHeight="1">
      <c r="A27" s="561" t="s">
        <v>5</v>
      </c>
      <c r="B27" s="534">
        <v>5.7</v>
      </c>
      <c r="C27" s="534">
        <v>5.5</v>
      </c>
      <c r="D27" s="535">
        <v>77</v>
      </c>
      <c r="E27" s="535">
        <v>81</v>
      </c>
    </row>
    <row r="28" spans="1:5" ht="11.1" customHeight="1">
      <c r="A28" s="561" t="s">
        <v>4</v>
      </c>
      <c r="B28" s="534">
        <v>4.0999999999999996</v>
      </c>
      <c r="C28" s="534">
        <v>3.8</v>
      </c>
      <c r="D28" s="535">
        <v>79</v>
      </c>
      <c r="E28" s="535">
        <v>82</v>
      </c>
    </row>
    <row r="29" spans="1:5" ht="11.1" customHeight="1">
      <c r="A29" s="561" t="s">
        <v>3</v>
      </c>
      <c r="B29" s="534">
        <v>4.5</v>
      </c>
      <c r="C29" s="534">
        <v>4.4000000000000004</v>
      </c>
      <c r="D29" s="535">
        <v>75</v>
      </c>
      <c r="E29" s="535">
        <v>77</v>
      </c>
    </row>
    <row r="30" spans="1:5" ht="11.1" customHeight="1">
      <c r="A30" s="555" t="s">
        <v>2</v>
      </c>
      <c r="B30" s="531">
        <v>14.2</v>
      </c>
      <c r="C30" s="531">
        <v>13.7</v>
      </c>
      <c r="D30" s="537">
        <v>77</v>
      </c>
      <c r="E30" s="537">
        <v>80</v>
      </c>
    </row>
    <row r="31" spans="1:5" ht="11.1" customHeight="1">
      <c r="A31" s="551" t="s">
        <v>290</v>
      </c>
      <c r="B31" s="531">
        <v>100</v>
      </c>
      <c r="C31" s="531">
        <v>100</v>
      </c>
      <c r="D31" s="537">
        <v>74</v>
      </c>
      <c r="E31" s="537">
        <v>77</v>
      </c>
    </row>
  </sheetData>
  <mergeCells count="3">
    <mergeCell ref="A2:A3"/>
    <mergeCell ref="D2:E2"/>
    <mergeCell ref="B2:C2"/>
  </mergeCells>
  <pageMargins left="0.75" right="0.75" top="1" bottom="1" header="0.5" footer="0.5"/>
  <pageSetup paperSize="9" orientation="portrait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FBD098-F6D3-4A34-9CB0-8B0B0402B390}">
  <sheetPr>
    <tabColor indexed="22"/>
  </sheetPr>
  <dimension ref="A1:I34"/>
  <sheetViews>
    <sheetView workbookViewId="0"/>
  </sheetViews>
  <sheetFormatPr defaultRowHeight="12.75"/>
  <cols>
    <col min="1" max="1" width="21.42578125" style="578" customWidth="1"/>
    <col min="2" max="7" width="13.28515625" style="578" customWidth="1"/>
    <col min="8" max="8" width="15" style="582" customWidth="1"/>
    <col min="9" max="9" width="14" style="578" customWidth="1"/>
    <col min="10" max="16384" width="9.140625" style="578"/>
  </cols>
  <sheetData>
    <row r="1" spans="1:9" ht="14.25" customHeight="1">
      <c r="A1" s="593" t="s">
        <v>708</v>
      </c>
      <c r="B1" s="590"/>
      <c r="C1" s="592"/>
      <c r="D1" s="592"/>
      <c r="E1" s="592"/>
      <c r="F1" s="592"/>
      <c r="G1" s="592"/>
      <c r="H1" s="591"/>
      <c r="I1" s="590"/>
    </row>
    <row r="2" spans="1:9" s="589" customFormat="1" ht="11.45" customHeight="1">
      <c r="A2" s="1004" t="s">
        <v>37</v>
      </c>
      <c r="B2" s="1004" t="s">
        <v>707</v>
      </c>
      <c r="C2" s="1004"/>
      <c r="D2" s="1004"/>
      <c r="E2" s="1004"/>
      <c r="F2" s="1004" t="s">
        <v>706</v>
      </c>
      <c r="G2" s="1004"/>
      <c r="H2" s="1004"/>
      <c r="I2" s="1004"/>
    </row>
    <row r="3" spans="1:9" s="589" customFormat="1" ht="11.45" customHeight="1">
      <c r="A3" s="1004"/>
      <c r="B3" s="1031" t="s">
        <v>704</v>
      </c>
      <c r="C3" s="1004" t="s">
        <v>680</v>
      </c>
      <c r="D3" s="1004"/>
      <c r="E3" s="1031" t="s">
        <v>705</v>
      </c>
      <c r="F3" s="1031" t="s">
        <v>704</v>
      </c>
      <c r="G3" s="1004" t="s">
        <v>680</v>
      </c>
      <c r="H3" s="1005"/>
      <c r="I3" s="1031" t="s">
        <v>703</v>
      </c>
    </row>
    <row r="4" spans="1:9" s="589" customFormat="1" ht="23.25" customHeight="1">
      <c r="A4" s="1004"/>
      <c r="B4" s="961"/>
      <c r="C4" s="258" t="s">
        <v>701</v>
      </c>
      <c r="D4" s="258" t="s">
        <v>702</v>
      </c>
      <c r="E4" s="961"/>
      <c r="F4" s="961"/>
      <c r="G4" s="257" t="s">
        <v>701</v>
      </c>
      <c r="H4" s="257" t="s">
        <v>700</v>
      </c>
      <c r="I4" s="961"/>
    </row>
    <row r="5" spans="1:9">
      <c r="A5" s="468" t="s">
        <v>44</v>
      </c>
      <c r="B5" s="588">
        <v>7827683</v>
      </c>
      <c r="C5" s="588">
        <v>7277247</v>
      </c>
      <c r="D5" s="588">
        <v>550436</v>
      </c>
      <c r="E5" s="588">
        <v>57225</v>
      </c>
      <c r="F5" s="588">
        <v>1726990</v>
      </c>
      <c r="G5" s="588">
        <v>1572767</v>
      </c>
      <c r="H5" s="587">
        <v>154223</v>
      </c>
      <c r="I5" s="588">
        <v>259156</v>
      </c>
    </row>
    <row r="6" spans="1:9">
      <c r="A6" s="468" t="s">
        <v>28</v>
      </c>
      <c r="B6" s="588">
        <v>5541387</v>
      </c>
      <c r="C6" s="588">
        <v>5158252</v>
      </c>
      <c r="D6" s="588">
        <v>383135</v>
      </c>
      <c r="E6" s="588">
        <v>61891</v>
      </c>
      <c r="F6" s="588">
        <v>1452479</v>
      </c>
      <c r="G6" s="588">
        <v>1359397</v>
      </c>
      <c r="H6" s="587">
        <v>93082</v>
      </c>
      <c r="I6" s="588">
        <v>153273</v>
      </c>
    </row>
    <row r="7" spans="1:9">
      <c r="A7" s="585" t="s">
        <v>27</v>
      </c>
      <c r="B7" s="584">
        <v>13369070</v>
      </c>
      <c r="C7" s="584">
        <v>12435499</v>
      </c>
      <c r="D7" s="584">
        <v>933571</v>
      </c>
      <c r="E7" s="584">
        <v>119116</v>
      </c>
      <c r="F7" s="584">
        <v>3179469</v>
      </c>
      <c r="G7" s="584">
        <v>2932164</v>
      </c>
      <c r="H7" s="583">
        <v>247305</v>
      </c>
      <c r="I7" s="584">
        <v>412429</v>
      </c>
    </row>
    <row r="8" spans="1:9">
      <c r="A8" s="468" t="s">
        <v>26</v>
      </c>
      <c r="B8" s="588">
        <v>2533371</v>
      </c>
      <c r="C8" s="588">
        <v>2389668</v>
      </c>
      <c r="D8" s="588">
        <v>143703</v>
      </c>
      <c r="E8" s="588">
        <v>22103</v>
      </c>
      <c r="F8" s="588">
        <v>458904</v>
      </c>
      <c r="G8" s="588">
        <v>439497</v>
      </c>
      <c r="H8" s="587">
        <v>19407</v>
      </c>
      <c r="I8" s="588">
        <v>42690</v>
      </c>
    </row>
    <row r="9" spans="1:9">
      <c r="A9" s="468" t="s">
        <v>25</v>
      </c>
      <c r="B9" s="588">
        <v>1791683</v>
      </c>
      <c r="C9" s="588">
        <v>1713309</v>
      </c>
      <c r="D9" s="588">
        <v>78374</v>
      </c>
      <c r="E9" s="588">
        <v>19690</v>
      </c>
      <c r="F9" s="588">
        <v>386811</v>
      </c>
      <c r="G9" s="588">
        <v>360375</v>
      </c>
      <c r="H9" s="587">
        <v>26436</v>
      </c>
      <c r="I9" s="588">
        <v>35351</v>
      </c>
    </row>
    <row r="10" spans="1:9">
      <c r="A10" s="468" t="s">
        <v>24</v>
      </c>
      <c r="B10" s="588">
        <v>2013627</v>
      </c>
      <c r="C10" s="588">
        <v>1947757</v>
      </c>
      <c r="D10" s="588">
        <v>65870</v>
      </c>
      <c r="E10" s="588">
        <v>13192</v>
      </c>
      <c r="F10" s="588">
        <v>335753</v>
      </c>
      <c r="G10" s="588">
        <v>323916</v>
      </c>
      <c r="H10" s="587">
        <v>11837</v>
      </c>
      <c r="I10" s="588">
        <v>29848</v>
      </c>
    </row>
    <row r="11" spans="1:9">
      <c r="A11" s="586" t="s">
        <v>23</v>
      </c>
      <c r="B11" s="584">
        <v>6338681</v>
      </c>
      <c r="C11" s="584">
        <v>6050734</v>
      </c>
      <c r="D11" s="584">
        <v>287947</v>
      </c>
      <c r="E11" s="584">
        <v>54985</v>
      </c>
      <c r="F11" s="584">
        <v>1181468</v>
      </c>
      <c r="G11" s="584">
        <v>1123788</v>
      </c>
      <c r="H11" s="583">
        <v>57680</v>
      </c>
      <c r="I11" s="584">
        <v>107889</v>
      </c>
    </row>
    <row r="12" spans="1:9">
      <c r="A12" s="468" t="s">
        <v>22</v>
      </c>
      <c r="B12" s="588">
        <v>2559901</v>
      </c>
      <c r="C12" s="588">
        <v>2437221</v>
      </c>
      <c r="D12" s="588">
        <v>122680</v>
      </c>
      <c r="E12" s="588">
        <v>21605</v>
      </c>
      <c r="F12" s="588">
        <v>421754</v>
      </c>
      <c r="G12" s="588">
        <v>399478</v>
      </c>
      <c r="H12" s="587">
        <v>22276</v>
      </c>
      <c r="I12" s="588">
        <v>53234</v>
      </c>
    </row>
    <row r="13" spans="1:9">
      <c r="A13" s="468" t="s">
        <v>21</v>
      </c>
      <c r="B13" s="588">
        <v>1600700</v>
      </c>
      <c r="C13" s="588">
        <v>1530094</v>
      </c>
      <c r="D13" s="588">
        <v>70606</v>
      </c>
      <c r="E13" s="588">
        <v>11546</v>
      </c>
      <c r="F13" s="588">
        <v>251047</v>
      </c>
      <c r="G13" s="588">
        <v>241550</v>
      </c>
      <c r="H13" s="587">
        <v>9497</v>
      </c>
      <c r="I13" s="588">
        <v>22141</v>
      </c>
    </row>
    <row r="14" spans="1:9">
      <c r="A14" s="468" t="s">
        <v>20</v>
      </c>
      <c r="B14" s="588">
        <v>1800248</v>
      </c>
      <c r="C14" s="588">
        <v>1730809</v>
      </c>
      <c r="D14" s="588">
        <v>69439</v>
      </c>
      <c r="E14" s="588">
        <v>14344</v>
      </c>
      <c r="F14" s="588">
        <v>250519</v>
      </c>
      <c r="G14" s="588">
        <v>233330</v>
      </c>
      <c r="H14" s="587">
        <v>17189</v>
      </c>
      <c r="I14" s="588">
        <v>27486</v>
      </c>
    </row>
    <row r="15" spans="1:9">
      <c r="A15" s="586" t="s">
        <v>19</v>
      </c>
      <c r="B15" s="584">
        <v>5960849</v>
      </c>
      <c r="C15" s="584">
        <v>5698124</v>
      </c>
      <c r="D15" s="584">
        <v>262725</v>
      </c>
      <c r="E15" s="584">
        <v>47495</v>
      </c>
      <c r="F15" s="584">
        <v>923320</v>
      </c>
      <c r="G15" s="584">
        <v>874358</v>
      </c>
      <c r="H15" s="583">
        <v>48962</v>
      </c>
      <c r="I15" s="584">
        <v>102861</v>
      </c>
    </row>
    <row r="16" spans="1:9">
      <c r="A16" s="468" t="s">
        <v>18</v>
      </c>
      <c r="B16" s="588">
        <v>2665636</v>
      </c>
      <c r="C16" s="588">
        <v>2609288</v>
      </c>
      <c r="D16" s="588">
        <v>56348</v>
      </c>
      <c r="E16" s="588">
        <v>16231</v>
      </c>
      <c r="F16" s="588">
        <v>471444</v>
      </c>
      <c r="G16" s="588">
        <v>455775</v>
      </c>
      <c r="H16" s="587">
        <v>15669</v>
      </c>
      <c r="I16" s="588">
        <v>35886</v>
      </c>
    </row>
    <row r="17" spans="1:9">
      <c r="A17" s="468" t="s">
        <v>17</v>
      </c>
      <c r="B17" s="588">
        <v>2076380</v>
      </c>
      <c r="C17" s="588">
        <v>1996978</v>
      </c>
      <c r="D17" s="588">
        <v>79402</v>
      </c>
      <c r="E17" s="588">
        <v>20715</v>
      </c>
      <c r="F17" s="588">
        <v>287423</v>
      </c>
      <c r="G17" s="588">
        <v>273565</v>
      </c>
      <c r="H17" s="587">
        <v>13858</v>
      </c>
      <c r="I17" s="588">
        <v>26434</v>
      </c>
    </row>
    <row r="18" spans="1:9">
      <c r="A18" s="468" t="s">
        <v>16</v>
      </c>
      <c r="B18" s="588">
        <v>1519914</v>
      </c>
      <c r="C18" s="588">
        <v>1461390</v>
      </c>
      <c r="D18" s="588">
        <v>58524</v>
      </c>
      <c r="E18" s="588">
        <v>11336</v>
      </c>
      <c r="F18" s="588">
        <v>300452</v>
      </c>
      <c r="G18" s="588">
        <v>286616</v>
      </c>
      <c r="H18" s="587">
        <v>13836</v>
      </c>
      <c r="I18" s="588">
        <v>23895</v>
      </c>
    </row>
    <row r="19" spans="1:9">
      <c r="A19" s="586" t="s">
        <v>15</v>
      </c>
      <c r="B19" s="584">
        <v>6261930</v>
      </c>
      <c r="C19" s="584">
        <v>6067656</v>
      </c>
      <c r="D19" s="584">
        <v>194274</v>
      </c>
      <c r="E19" s="584">
        <v>48282</v>
      </c>
      <c r="F19" s="584">
        <v>1059319</v>
      </c>
      <c r="G19" s="584">
        <v>1015956</v>
      </c>
      <c r="H19" s="583">
        <v>43363</v>
      </c>
      <c r="I19" s="584">
        <v>86215</v>
      </c>
    </row>
    <row r="20" spans="1:9">
      <c r="A20" s="585" t="s">
        <v>14</v>
      </c>
      <c r="B20" s="584">
        <v>18561460</v>
      </c>
      <c r="C20" s="584">
        <v>17816514</v>
      </c>
      <c r="D20" s="584">
        <v>744946</v>
      </c>
      <c r="E20" s="584">
        <v>150762</v>
      </c>
      <c r="F20" s="584">
        <v>3164107</v>
      </c>
      <c r="G20" s="584">
        <v>3014102</v>
      </c>
      <c r="H20" s="583">
        <v>150005</v>
      </c>
      <c r="I20" s="469">
        <v>296965</v>
      </c>
    </row>
    <row r="21" spans="1:9">
      <c r="A21" s="468" t="s">
        <v>13</v>
      </c>
      <c r="B21" s="474">
        <v>4613253</v>
      </c>
      <c r="C21" s="474">
        <v>4463509</v>
      </c>
      <c r="D21" s="474">
        <v>149744</v>
      </c>
      <c r="E21" s="474">
        <v>45400</v>
      </c>
      <c r="F21" s="588">
        <v>689661</v>
      </c>
      <c r="G21" s="474">
        <v>662639</v>
      </c>
      <c r="H21" s="587">
        <v>27022</v>
      </c>
      <c r="I21" s="474">
        <v>54832</v>
      </c>
    </row>
    <row r="22" spans="1:9">
      <c r="A22" s="468" t="s">
        <v>12</v>
      </c>
      <c r="B22" s="474">
        <v>2220043</v>
      </c>
      <c r="C22" s="474">
        <v>2130182</v>
      </c>
      <c r="D22" s="474">
        <v>89861</v>
      </c>
      <c r="E22" s="474">
        <v>20800</v>
      </c>
      <c r="F22" s="588">
        <v>271700</v>
      </c>
      <c r="G22" s="474">
        <v>254193</v>
      </c>
      <c r="H22" s="587">
        <v>17507</v>
      </c>
      <c r="I22" s="588">
        <v>26259</v>
      </c>
    </row>
    <row r="23" spans="1:9">
      <c r="A23" s="468" t="s">
        <v>11</v>
      </c>
      <c r="B23" s="474">
        <v>1335841</v>
      </c>
      <c r="C23" s="474">
        <v>1296730</v>
      </c>
      <c r="D23" s="474">
        <v>39111</v>
      </c>
      <c r="E23" s="474">
        <v>18022</v>
      </c>
      <c r="F23" s="588">
        <v>177245</v>
      </c>
      <c r="G23" s="474">
        <v>168165</v>
      </c>
      <c r="H23" s="587">
        <v>9080</v>
      </c>
      <c r="I23" s="474">
        <v>11603</v>
      </c>
    </row>
    <row r="24" spans="1:9">
      <c r="A24" s="586" t="s">
        <v>10</v>
      </c>
      <c r="B24" s="469">
        <v>8169137</v>
      </c>
      <c r="C24" s="469">
        <v>7890421</v>
      </c>
      <c r="D24" s="469">
        <v>278716</v>
      </c>
      <c r="E24" s="469">
        <v>84222</v>
      </c>
      <c r="F24" s="584">
        <v>1138606</v>
      </c>
      <c r="G24" s="469">
        <v>1084997</v>
      </c>
      <c r="H24" s="583">
        <v>53609</v>
      </c>
      <c r="I24" s="469">
        <v>92694</v>
      </c>
    </row>
    <row r="25" spans="1:9">
      <c r="A25" s="468" t="s">
        <v>9</v>
      </c>
      <c r="B25" s="474">
        <v>3042795</v>
      </c>
      <c r="C25" s="474">
        <v>2907259</v>
      </c>
      <c r="D25" s="474">
        <v>135536</v>
      </c>
      <c r="E25" s="474">
        <v>28297</v>
      </c>
      <c r="F25" s="588">
        <v>667410</v>
      </c>
      <c r="G25" s="474">
        <v>629080</v>
      </c>
      <c r="H25" s="587">
        <v>38330</v>
      </c>
      <c r="I25" s="474">
        <v>61433</v>
      </c>
    </row>
    <row r="26" spans="1:9">
      <c r="A26" s="468" t="s">
        <v>8</v>
      </c>
      <c r="B26" s="474">
        <v>2540525</v>
      </c>
      <c r="C26" s="474">
        <v>2425688</v>
      </c>
      <c r="D26" s="474">
        <v>114837</v>
      </c>
      <c r="E26" s="474">
        <v>22936</v>
      </c>
      <c r="F26" s="588">
        <v>454315</v>
      </c>
      <c r="G26" s="474">
        <v>437218</v>
      </c>
      <c r="H26" s="587">
        <v>17097</v>
      </c>
      <c r="I26" s="474">
        <v>30816</v>
      </c>
    </row>
    <row r="27" spans="1:9">
      <c r="A27" s="468" t="s">
        <v>7</v>
      </c>
      <c r="B27" s="474">
        <v>3912203</v>
      </c>
      <c r="C27" s="474">
        <v>3779099</v>
      </c>
      <c r="D27" s="474">
        <v>133104</v>
      </c>
      <c r="E27" s="474">
        <v>52746</v>
      </c>
      <c r="F27" s="588">
        <v>462982</v>
      </c>
      <c r="G27" s="474">
        <v>444371</v>
      </c>
      <c r="H27" s="587">
        <v>18611</v>
      </c>
      <c r="I27" s="474">
        <v>34012</v>
      </c>
    </row>
    <row r="28" spans="1:9">
      <c r="A28" s="586" t="s">
        <v>6</v>
      </c>
      <c r="B28" s="469">
        <v>9495523</v>
      </c>
      <c r="C28" s="469">
        <v>9112046</v>
      </c>
      <c r="D28" s="469">
        <v>383477</v>
      </c>
      <c r="E28" s="469">
        <v>103979</v>
      </c>
      <c r="F28" s="584">
        <v>1584707</v>
      </c>
      <c r="G28" s="469">
        <v>1510669</v>
      </c>
      <c r="H28" s="583">
        <v>74038</v>
      </c>
      <c r="I28" s="469">
        <v>126261</v>
      </c>
    </row>
    <row r="29" spans="1:9">
      <c r="A29" s="468" t="s">
        <v>5</v>
      </c>
      <c r="B29" s="474">
        <v>3229108</v>
      </c>
      <c r="C29" s="474">
        <v>3113936</v>
      </c>
      <c r="D29" s="474">
        <v>115172</v>
      </c>
      <c r="E29" s="474">
        <v>28575</v>
      </c>
      <c r="F29" s="588">
        <v>631212</v>
      </c>
      <c r="G29" s="474">
        <v>605230</v>
      </c>
      <c r="H29" s="587">
        <v>25982</v>
      </c>
      <c r="I29" s="474">
        <v>57709</v>
      </c>
    </row>
    <row r="30" spans="1:9">
      <c r="A30" s="468" t="s">
        <v>4</v>
      </c>
      <c r="B30" s="474">
        <v>2273669</v>
      </c>
      <c r="C30" s="474">
        <v>2148988</v>
      </c>
      <c r="D30" s="474">
        <v>124681</v>
      </c>
      <c r="E30" s="474">
        <v>24341</v>
      </c>
      <c r="F30" s="588">
        <v>395067</v>
      </c>
      <c r="G30" s="474">
        <v>381226</v>
      </c>
      <c r="H30" s="587">
        <v>13841</v>
      </c>
      <c r="I30" s="474">
        <v>35219</v>
      </c>
    </row>
    <row r="31" spans="1:9">
      <c r="A31" s="468" t="s">
        <v>3</v>
      </c>
      <c r="B31" s="474">
        <v>2416219</v>
      </c>
      <c r="C31" s="474">
        <v>2302091</v>
      </c>
      <c r="D31" s="474">
        <v>114128</v>
      </c>
      <c r="E31" s="474">
        <v>27770</v>
      </c>
      <c r="F31" s="588">
        <v>495478</v>
      </c>
      <c r="G31" s="474">
        <v>471458</v>
      </c>
      <c r="H31" s="587">
        <v>24020</v>
      </c>
      <c r="I31" s="474">
        <v>48142</v>
      </c>
    </row>
    <row r="32" spans="1:9">
      <c r="A32" s="586" t="s">
        <v>2</v>
      </c>
      <c r="B32" s="469">
        <v>7918996</v>
      </c>
      <c r="C32" s="469">
        <v>7565015</v>
      </c>
      <c r="D32" s="469">
        <v>353981</v>
      </c>
      <c r="E32" s="469">
        <v>80686</v>
      </c>
      <c r="F32" s="584">
        <v>1521757</v>
      </c>
      <c r="G32" s="469">
        <v>1457914</v>
      </c>
      <c r="H32" s="583">
        <v>63843</v>
      </c>
      <c r="I32" s="469">
        <v>141070</v>
      </c>
    </row>
    <row r="33" spans="1:9">
      <c r="A33" s="585" t="s">
        <v>1</v>
      </c>
      <c r="B33" s="469">
        <v>25583656</v>
      </c>
      <c r="C33" s="469">
        <v>24567482</v>
      </c>
      <c r="D33" s="469">
        <v>1016174</v>
      </c>
      <c r="E33" s="469">
        <v>268887</v>
      </c>
      <c r="F33" s="584">
        <v>4245070</v>
      </c>
      <c r="G33" s="469">
        <v>4053580</v>
      </c>
      <c r="H33" s="583">
        <v>191490</v>
      </c>
      <c r="I33" s="469">
        <v>360025</v>
      </c>
    </row>
    <row r="34" spans="1:9">
      <c r="A34" s="285" t="s">
        <v>0</v>
      </c>
      <c r="B34" s="469">
        <v>57514186</v>
      </c>
      <c r="C34" s="469">
        <v>54819495</v>
      </c>
      <c r="D34" s="469">
        <v>2694691</v>
      </c>
      <c r="E34" s="469">
        <v>538765</v>
      </c>
      <c r="F34" s="584">
        <v>10588646</v>
      </c>
      <c r="G34" s="469">
        <v>9999846</v>
      </c>
      <c r="H34" s="583">
        <v>588800</v>
      </c>
      <c r="I34" s="469">
        <v>1069419</v>
      </c>
    </row>
  </sheetData>
  <mergeCells count="9">
    <mergeCell ref="A2:A4"/>
    <mergeCell ref="B2:E2"/>
    <mergeCell ref="F2:I2"/>
    <mergeCell ref="B3:B4"/>
    <mergeCell ref="C3:D3"/>
    <mergeCell ref="E3:E4"/>
    <mergeCell ref="F3:F4"/>
    <mergeCell ref="G3:H3"/>
    <mergeCell ref="I3:I4"/>
  </mergeCells>
  <pageMargins left="0.75" right="0.75" top="1" bottom="1" header="0.5" footer="0.5"/>
  <pageSetup paperSize="9" orientation="portrait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E5F4DC-056B-439F-ACE5-047BFE076A93}">
  <sheetPr>
    <tabColor indexed="22"/>
  </sheetPr>
  <dimension ref="A1:I33"/>
  <sheetViews>
    <sheetView workbookViewId="0"/>
  </sheetViews>
  <sheetFormatPr defaultRowHeight="12.75"/>
  <cols>
    <col min="1" max="1" width="21.140625" style="578" customWidth="1"/>
    <col min="2" max="9" width="11" style="578" customWidth="1"/>
    <col min="10" max="16384" width="9.140625" style="578"/>
  </cols>
  <sheetData>
    <row r="1" spans="1:9" ht="14.1" customHeight="1">
      <c r="A1" s="602" t="s">
        <v>711</v>
      </c>
      <c r="B1" s="602"/>
      <c r="C1" s="601"/>
      <c r="D1" s="601"/>
      <c r="E1" s="468"/>
      <c r="F1" s="468"/>
    </row>
    <row r="2" spans="1:9" ht="11.45" customHeight="1">
      <c r="A2" s="948" t="s">
        <v>37</v>
      </c>
      <c r="B2" s="1005" t="s">
        <v>710</v>
      </c>
      <c r="C2" s="1032"/>
      <c r="D2" s="1032"/>
      <c r="E2" s="1033"/>
      <c r="F2" s="1005" t="s">
        <v>709</v>
      </c>
      <c r="G2" s="1032"/>
      <c r="H2" s="1032"/>
      <c r="I2" s="1033"/>
    </row>
    <row r="3" spans="1:9" ht="11.45" customHeight="1">
      <c r="A3" s="948"/>
      <c r="B3" s="599">
        <v>2000</v>
      </c>
      <c r="C3" s="599">
        <v>2005</v>
      </c>
      <c r="D3" s="599">
        <v>2010</v>
      </c>
      <c r="E3" s="600">
        <v>2011</v>
      </c>
      <c r="F3" s="599">
        <v>2000</v>
      </c>
      <c r="G3" s="599">
        <v>2005</v>
      </c>
      <c r="H3" s="599">
        <v>2010</v>
      </c>
      <c r="I3" s="599">
        <v>2011</v>
      </c>
    </row>
    <row r="4" spans="1:9">
      <c r="A4" s="468" t="s">
        <v>44</v>
      </c>
      <c r="B4" s="597">
        <v>23990</v>
      </c>
      <c r="C4" s="597">
        <v>22561</v>
      </c>
      <c r="D4" s="597">
        <v>18739</v>
      </c>
      <c r="E4" s="597">
        <v>18811</v>
      </c>
      <c r="F4" s="562">
        <v>136.36810634779599</v>
      </c>
      <c r="G4" s="562">
        <v>132.85978613820339</v>
      </c>
      <c r="H4" s="562">
        <v>108.0876860560021</v>
      </c>
      <c r="I4" s="562">
        <v>108.10664806174108</v>
      </c>
    </row>
    <row r="5" spans="1:9">
      <c r="A5" s="468" t="s">
        <v>28</v>
      </c>
      <c r="B5" s="597">
        <v>4354</v>
      </c>
      <c r="C5" s="597">
        <v>3992</v>
      </c>
      <c r="D5" s="597">
        <v>3620</v>
      </c>
      <c r="E5" s="597">
        <v>3498</v>
      </c>
      <c r="F5" s="562">
        <v>40.619536560381675</v>
      </c>
      <c r="G5" s="562">
        <v>34.486214153169932</v>
      </c>
      <c r="H5" s="562">
        <v>29.251083380940415</v>
      </c>
      <c r="I5" s="562">
        <v>28.095302349788923</v>
      </c>
    </row>
    <row r="6" spans="1:9">
      <c r="A6" s="585" t="s">
        <v>27</v>
      </c>
      <c r="B6" s="596">
        <v>28344</v>
      </c>
      <c r="C6" s="596">
        <v>26553</v>
      </c>
      <c r="D6" s="596">
        <v>22359</v>
      </c>
      <c r="E6" s="596">
        <v>22309</v>
      </c>
      <c r="F6" s="546">
        <v>100.11631492557505</v>
      </c>
      <c r="G6" s="546">
        <v>92.983432959690731</v>
      </c>
      <c r="H6" s="546">
        <v>75.251258226346792</v>
      </c>
      <c r="I6" s="546">
        <v>74.734790151985422</v>
      </c>
    </row>
    <row r="7" spans="1:9">
      <c r="A7" s="468" t="s">
        <v>26</v>
      </c>
      <c r="B7" s="597">
        <v>2925</v>
      </c>
      <c r="C7" s="597">
        <v>2734</v>
      </c>
      <c r="D7" s="597">
        <v>2579</v>
      </c>
      <c r="E7" s="597">
        <v>2528</v>
      </c>
      <c r="F7" s="562">
        <v>68.322763743386702</v>
      </c>
      <c r="G7" s="562">
        <v>63.828992463789774</v>
      </c>
      <c r="H7" s="562">
        <v>60.522857411057913</v>
      </c>
      <c r="I7" s="562">
        <v>59.401148077569253</v>
      </c>
    </row>
    <row r="8" spans="1:9">
      <c r="A8" s="468" t="s">
        <v>25</v>
      </c>
      <c r="B8" s="597">
        <v>2087</v>
      </c>
      <c r="C8" s="597">
        <v>2068</v>
      </c>
      <c r="D8" s="597">
        <v>1926</v>
      </c>
      <c r="E8" s="597">
        <v>1926</v>
      </c>
      <c r="F8" s="562">
        <v>65.8363775165774</v>
      </c>
      <c r="G8" s="562">
        <v>65.696050930323437</v>
      </c>
      <c r="H8" s="562">
        <v>61.847526259509138</v>
      </c>
      <c r="I8" s="562">
        <v>62.088974854932303</v>
      </c>
    </row>
    <row r="9" spans="1:9">
      <c r="A9" s="468" t="s">
        <v>24</v>
      </c>
      <c r="B9" s="597">
        <v>3208</v>
      </c>
      <c r="C9" s="597">
        <v>3149</v>
      </c>
      <c r="D9" s="597">
        <v>3037</v>
      </c>
      <c r="E9" s="597">
        <v>3037</v>
      </c>
      <c r="F9" s="562">
        <v>85.406145089279761</v>
      </c>
      <c r="G9" s="562">
        <v>86.271845351758444</v>
      </c>
      <c r="H9" s="562">
        <v>85.171900284093297</v>
      </c>
      <c r="I9" s="562">
        <v>85.654252393778293</v>
      </c>
    </row>
    <row r="10" spans="1:9">
      <c r="A10" s="586" t="s">
        <v>23</v>
      </c>
      <c r="B10" s="596">
        <v>8220</v>
      </c>
      <c r="C10" s="596">
        <v>7951</v>
      </c>
      <c r="D10" s="596">
        <v>7542</v>
      </c>
      <c r="E10" s="596">
        <v>7491</v>
      </c>
      <c r="F10" s="546">
        <v>73.345051885824418</v>
      </c>
      <c r="G10" s="546">
        <v>71.751897802051033</v>
      </c>
      <c r="H10" s="546">
        <v>68.933117875448772</v>
      </c>
      <c r="I10" s="546">
        <v>68.702962178978041</v>
      </c>
    </row>
    <row r="11" spans="1:9">
      <c r="A11" s="468" t="s">
        <v>22</v>
      </c>
      <c r="B11" s="597">
        <v>3663</v>
      </c>
      <c r="C11" s="597">
        <v>3438</v>
      </c>
      <c r="D11" s="597">
        <v>3202</v>
      </c>
      <c r="E11" s="597">
        <v>3202</v>
      </c>
      <c r="F11" s="562">
        <v>84.360296539224194</v>
      </c>
      <c r="G11" s="562">
        <v>77.852203095066642</v>
      </c>
      <c r="H11" s="562">
        <v>71.160774012316466</v>
      </c>
      <c r="I11" s="562">
        <v>70.867832156998134</v>
      </c>
    </row>
    <row r="12" spans="1:9">
      <c r="A12" s="468" t="s">
        <v>21</v>
      </c>
      <c r="B12" s="597">
        <v>2010</v>
      </c>
      <c r="C12" s="597">
        <v>1905</v>
      </c>
      <c r="D12" s="597">
        <v>1814</v>
      </c>
      <c r="E12" s="597">
        <v>1826</v>
      </c>
      <c r="F12" s="562">
        <v>74.679824186602957</v>
      </c>
      <c r="G12" s="562">
        <v>72.060553561228772</v>
      </c>
      <c r="H12" s="562">
        <v>70.395206606438791</v>
      </c>
      <c r="I12" s="562">
        <v>71.200742421761063</v>
      </c>
    </row>
    <row r="13" spans="1:9">
      <c r="A13" s="468" t="s">
        <v>20</v>
      </c>
      <c r="B13" s="597">
        <v>2721</v>
      </c>
      <c r="C13" s="597">
        <v>2542</v>
      </c>
      <c r="D13" s="597">
        <v>2033</v>
      </c>
      <c r="E13" s="597">
        <v>2065</v>
      </c>
      <c r="F13" s="562">
        <v>90.550290186891019</v>
      </c>
      <c r="G13" s="562">
        <v>86.411149825783966</v>
      </c>
      <c r="H13" s="562">
        <v>70.825625428942701</v>
      </c>
      <c r="I13" s="562">
        <v>72.417009756131776</v>
      </c>
    </row>
    <row r="14" spans="1:9">
      <c r="A14" s="586" t="s">
        <v>19</v>
      </c>
      <c r="B14" s="596">
        <v>8394</v>
      </c>
      <c r="C14" s="596">
        <v>7885</v>
      </c>
      <c r="D14" s="596">
        <v>7049</v>
      </c>
      <c r="E14" s="596">
        <v>7093</v>
      </c>
      <c r="F14" s="546">
        <v>83.617737240674444</v>
      </c>
      <c r="G14" s="546">
        <v>78.838804889705671</v>
      </c>
      <c r="H14" s="546">
        <v>70.865730100995478</v>
      </c>
      <c r="I14" s="546">
        <v>71.398445198950313</v>
      </c>
    </row>
    <row r="15" spans="1:9">
      <c r="A15" s="468" t="s">
        <v>18</v>
      </c>
      <c r="B15" s="597">
        <v>3741</v>
      </c>
      <c r="C15" s="597">
        <v>3465</v>
      </c>
      <c r="D15" s="597">
        <v>3201</v>
      </c>
      <c r="E15" s="597">
        <v>3201</v>
      </c>
      <c r="F15" s="562">
        <v>91.658152577380207</v>
      </c>
      <c r="G15" s="562">
        <v>86.982716421282518</v>
      </c>
      <c r="H15" s="562">
        <v>81.77185117063263</v>
      </c>
      <c r="I15" s="562">
        <v>82.307595389129034</v>
      </c>
    </row>
    <row r="16" spans="1:9">
      <c r="A16" s="468" t="s">
        <v>17</v>
      </c>
      <c r="B16" s="597">
        <v>2440</v>
      </c>
      <c r="C16" s="597">
        <v>2368</v>
      </c>
      <c r="D16" s="597">
        <v>2307</v>
      </c>
      <c r="E16" s="597">
        <v>2307</v>
      </c>
      <c r="F16" s="562">
        <v>72.20430266623265</v>
      </c>
      <c r="G16" s="562">
        <v>71.888499965087931</v>
      </c>
      <c r="H16" s="562">
        <v>72.559263021824393</v>
      </c>
      <c r="I16" s="562">
        <v>73.041000474908969</v>
      </c>
    </row>
    <row r="17" spans="1:9">
      <c r="A17" s="468" t="s">
        <v>16</v>
      </c>
      <c r="B17" s="597">
        <v>1677</v>
      </c>
      <c r="C17" s="597">
        <v>1654</v>
      </c>
      <c r="D17" s="597">
        <v>1572</v>
      </c>
      <c r="E17" s="597">
        <v>1572</v>
      </c>
      <c r="F17" s="562">
        <v>66.655007671089137</v>
      </c>
      <c r="G17" s="562">
        <v>68.080972726449502</v>
      </c>
      <c r="H17" s="562">
        <v>67.9980794435577</v>
      </c>
      <c r="I17" s="562">
        <v>68.611533022573724</v>
      </c>
    </row>
    <row r="18" spans="1:9">
      <c r="A18" s="586" t="s">
        <v>15</v>
      </c>
      <c r="B18" s="596">
        <v>7858</v>
      </c>
      <c r="C18" s="596">
        <v>7487</v>
      </c>
      <c r="D18" s="596">
        <v>7080</v>
      </c>
      <c r="E18" s="596">
        <v>7080</v>
      </c>
      <c r="F18" s="546">
        <v>78.763440051880835</v>
      </c>
      <c r="G18" s="546">
        <v>77.129906253219332</v>
      </c>
      <c r="H18" s="546">
        <v>75.272303938506354</v>
      </c>
      <c r="I18" s="546">
        <v>75.813306520265598</v>
      </c>
    </row>
    <row r="19" spans="1:9">
      <c r="A19" s="585" t="s">
        <v>14</v>
      </c>
      <c r="B19" s="469">
        <v>24472</v>
      </c>
      <c r="C19" s="469">
        <v>23323</v>
      </c>
      <c r="D19" s="469">
        <v>21671</v>
      </c>
      <c r="E19" s="469">
        <v>21664</v>
      </c>
      <c r="F19" s="546">
        <v>78.400000000000006</v>
      </c>
      <c r="G19" s="546">
        <v>75.7</v>
      </c>
      <c r="H19" s="546">
        <v>71.535924594645721</v>
      </c>
      <c r="I19" s="546">
        <v>71.790772844371361</v>
      </c>
    </row>
    <row r="20" spans="1:9">
      <c r="A20" s="468" t="s">
        <v>13</v>
      </c>
      <c r="B20" s="597">
        <v>5520</v>
      </c>
      <c r="C20" s="597">
        <v>5398</v>
      </c>
      <c r="D20" s="597">
        <v>5156</v>
      </c>
      <c r="E20" s="597">
        <v>5185</v>
      </c>
      <c r="F20" s="562">
        <v>73.258420405124369</v>
      </c>
      <c r="G20" s="562">
        <v>74.375257481960759</v>
      </c>
      <c r="H20" s="562">
        <v>75.292825715216125</v>
      </c>
      <c r="I20" s="562">
        <v>76.445498119455479</v>
      </c>
    </row>
    <row r="21" spans="1:9">
      <c r="A21" s="468" t="s">
        <v>12</v>
      </c>
      <c r="B21" s="597">
        <v>2647</v>
      </c>
      <c r="C21" s="597">
        <v>2565</v>
      </c>
      <c r="D21" s="597">
        <v>2165</v>
      </c>
      <c r="E21" s="597">
        <v>2163</v>
      </c>
      <c r="F21" s="562">
        <v>80.766965792276025</v>
      </c>
      <c r="G21" s="562">
        <v>79.934930162113645</v>
      </c>
      <c r="H21" s="562">
        <v>70.295631280744189</v>
      </c>
      <c r="I21" s="562">
        <v>70.83999266381953</v>
      </c>
    </row>
    <row r="22" spans="1:9">
      <c r="A22" s="468" t="s">
        <v>11</v>
      </c>
      <c r="B22" s="597">
        <v>1660</v>
      </c>
      <c r="C22" s="597">
        <v>1622</v>
      </c>
      <c r="D22" s="597">
        <v>1487</v>
      </c>
      <c r="E22" s="597">
        <v>1487</v>
      </c>
      <c r="F22" s="562">
        <v>74.908057128674898</v>
      </c>
      <c r="G22" s="562">
        <v>75.503668119018357</v>
      </c>
      <c r="H22" s="562">
        <v>73.6433916570506</v>
      </c>
      <c r="I22" s="562">
        <v>74.748784766730509</v>
      </c>
    </row>
    <row r="23" spans="1:9">
      <c r="A23" s="586" t="s">
        <v>10</v>
      </c>
      <c r="B23" s="596">
        <v>9827</v>
      </c>
      <c r="C23" s="596">
        <v>9585</v>
      </c>
      <c r="D23" s="596">
        <v>8808</v>
      </c>
      <c r="E23" s="596">
        <v>8835</v>
      </c>
      <c r="F23" s="546">
        <v>75.427817029785047</v>
      </c>
      <c r="G23" s="546">
        <v>75.98163757274142</v>
      </c>
      <c r="H23" s="546">
        <v>73.725806627119681</v>
      </c>
      <c r="I23" s="546">
        <v>74.712692278419993</v>
      </c>
    </row>
    <row r="24" spans="1:9">
      <c r="A24" s="468" t="s">
        <v>9</v>
      </c>
      <c r="B24" s="597">
        <v>4292</v>
      </c>
      <c r="C24" s="597">
        <v>4290</v>
      </c>
      <c r="D24" s="597">
        <v>3738</v>
      </c>
      <c r="E24" s="597">
        <v>3738</v>
      </c>
      <c r="F24" s="562">
        <v>77.575985424679715</v>
      </c>
      <c r="G24" s="562">
        <v>78.376635358641622</v>
      </c>
      <c r="H24" s="562">
        <v>69.264037178000052</v>
      </c>
      <c r="I24" s="562">
        <v>69.474775898311833</v>
      </c>
    </row>
    <row r="25" spans="1:9">
      <c r="A25" s="468" t="s">
        <v>8</v>
      </c>
      <c r="B25" s="597">
        <v>2930</v>
      </c>
      <c r="C25" s="597">
        <v>2682</v>
      </c>
      <c r="D25" s="597">
        <v>2533</v>
      </c>
      <c r="E25" s="597">
        <v>2523</v>
      </c>
      <c r="F25" s="562">
        <v>69.685416721170341</v>
      </c>
      <c r="G25" s="562">
        <v>65.859264497878357</v>
      </c>
      <c r="H25" s="562">
        <v>65.494166804567271</v>
      </c>
      <c r="I25" s="562">
        <v>65.852665427742167</v>
      </c>
    </row>
    <row r="26" spans="1:9">
      <c r="A26" s="468" t="s">
        <v>7</v>
      </c>
      <c r="B26" s="597">
        <v>4177</v>
      </c>
      <c r="C26" s="597">
        <v>4066</v>
      </c>
      <c r="D26" s="597">
        <v>3908</v>
      </c>
      <c r="E26" s="597">
        <v>3908</v>
      </c>
      <c r="F26" s="562">
        <v>70.797930130900738</v>
      </c>
      <c r="G26" s="562">
        <v>70.276352335833153</v>
      </c>
      <c r="H26" s="562">
        <v>70.351541685268657</v>
      </c>
      <c r="I26" s="562">
        <v>70.813650291463048</v>
      </c>
    </row>
    <row r="27" spans="1:9">
      <c r="A27" s="586" t="s">
        <v>6</v>
      </c>
      <c r="B27" s="596">
        <v>11399</v>
      </c>
      <c r="C27" s="596">
        <v>11038</v>
      </c>
      <c r="D27" s="596">
        <v>10179</v>
      </c>
      <c r="E27" s="596">
        <v>10169</v>
      </c>
      <c r="F27" s="598">
        <v>72.896961976422801</v>
      </c>
      <c r="G27" s="546">
        <v>71.995001180566703</v>
      </c>
      <c r="H27" s="546">
        <v>68.687825675035526</v>
      </c>
      <c r="I27" s="546">
        <v>69.034293798658013</v>
      </c>
    </row>
    <row r="28" spans="1:9">
      <c r="A28" s="468" t="s">
        <v>5</v>
      </c>
      <c r="B28" s="597">
        <v>3800</v>
      </c>
      <c r="C28" s="597">
        <v>3486</v>
      </c>
      <c r="D28" s="597">
        <v>3010</v>
      </c>
      <c r="E28" s="597">
        <v>3010</v>
      </c>
      <c r="F28" s="562">
        <v>69.348886950364445</v>
      </c>
      <c r="G28" s="562">
        <v>64.812163714856226</v>
      </c>
      <c r="H28" s="562">
        <v>57.350702403204018</v>
      </c>
      <c r="I28" s="562">
        <v>57.628390693684999</v>
      </c>
    </row>
    <row r="29" spans="1:9">
      <c r="A29" s="468" t="s">
        <v>4</v>
      </c>
      <c r="B29" s="597">
        <v>2839</v>
      </c>
      <c r="C29" s="597">
        <v>2803</v>
      </c>
      <c r="D29" s="597">
        <v>2479</v>
      </c>
      <c r="E29" s="597">
        <v>2479</v>
      </c>
      <c r="F29" s="562">
        <v>70.63612319895303</v>
      </c>
      <c r="G29" s="562">
        <v>72.645374980238287</v>
      </c>
      <c r="H29" s="562">
        <v>68.51813975599913</v>
      </c>
      <c r="I29" s="562">
        <v>69.296136859171469</v>
      </c>
    </row>
    <row r="30" spans="1:9">
      <c r="A30" s="468" t="s">
        <v>3</v>
      </c>
      <c r="B30" s="597">
        <v>3596</v>
      </c>
      <c r="C30" s="597">
        <v>3397</v>
      </c>
      <c r="D30" s="597">
        <v>3031</v>
      </c>
      <c r="E30" s="597">
        <v>3031</v>
      </c>
      <c r="F30" s="562">
        <v>83.528061805191001</v>
      </c>
      <c r="G30" s="562">
        <v>80.196418664494715</v>
      </c>
      <c r="H30" s="562">
        <v>71.854101325899009</v>
      </c>
      <c r="I30" s="562">
        <v>72.275768660311044</v>
      </c>
    </row>
    <row r="31" spans="1:9">
      <c r="A31" s="586" t="s">
        <v>2</v>
      </c>
      <c r="B31" s="596">
        <v>10235</v>
      </c>
      <c r="C31" s="596">
        <v>9686</v>
      </c>
      <c r="D31" s="596">
        <v>8520</v>
      </c>
      <c r="E31" s="596">
        <v>8520</v>
      </c>
      <c r="F31" s="594">
        <v>74.145873584726601</v>
      </c>
      <c r="G31" s="594">
        <v>71.892252173616157</v>
      </c>
      <c r="H31" s="594">
        <v>65.114217368376814</v>
      </c>
      <c r="I31" s="594">
        <v>65.56781574520285</v>
      </c>
    </row>
    <row r="32" spans="1:9">
      <c r="A32" s="585" t="s">
        <v>1</v>
      </c>
      <c r="B32" s="469">
        <v>31461</v>
      </c>
      <c r="C32" s="469">
        <v>30309</v>
      </c>
      <c r="D32" s="469">
        <v>27507</v>
      </c>
      <c r="E32" s="469">
        <v>27524</v>
      </c>
      <c r="F32" s="546">
        <v>74.099999999999994</v>
      </c>
      <c r="G32" s="594">
        <v>73.2</v>
      </c>
      <c r="H32" s="594">
        <v>69.0248072251335</v>
      </c>
      <c r="I32" s="594">
        <v>69.59320189411639</v>
      </c>
    </row>
    <row r="33" spans="1:9">
      <c r="A33" s="285" t="s">
        <v>0</v>
      </c>
      <c r="B33" s="596">
        <v>84277</v>
      </c>
      <c r="C33" s="596">
        <v>80185</v>
      </c>
      <c r="D33" s="596">
        <v>71537</v>
      </c>
      <c r="E33" s="596">
        <v>71497</v>
      </c>
      <c r="F33" s="595">
        <v>82.622095942687167</v>
      </c>
      <c r="G33" s="594">
        <v>79.57560208169815</v>
      </c>
      <c r="H33" s="594">
        <v>71.639286573369461</v>
      </c>
      <c r="I33" s="594">
        <v>71.800493506000521</v>
      </c>
    </row>
  </sheetData>
  <mergeCells count="3">
    <mergeCell ref="A2:A3"/>
    <mergeCell ref="B2:E2"/>
    <mergeCell ref="F2:I2"/>
  </mergeCells>
  <pageMargins left="0.75" right="0.75" top="1" bottom="1" header="0.5" footer="0.5"/>
  <headerFooter alignWithMargins="0"/>
  <legacyDrawing r:id="rId1"/>
</worksheet>
</file>

<file path=xl/worksheets/sheet5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902A3D-EDE0-4252-9331-FABDE0E751AC}">
  <sheetPr>
    <tabColor indexed="22"/>
  </sheetPr>
  <dimension ref="A1:E33"/>
  <sheetViews>
    <sheetView workbookViewId="0"/>
  </sheetViews>
  <sheetFormatPr defaultRowHeight="12.75"/>
  <cols>
    <col min="1" max="1" width="21.85546875" style="578" customWidth="1"/>
    <col min="2" max="3" width="13.7109375" style="578" customWidth="1"/>
    <col min="4" max="5" width="13.5703125" style="578" customWidth="1"/>
    <col min="6" max="16384" width="9.140625" style="578"/>
  </cols>
  <sheetData>
    <row r="1" spans="1:5" ht="14.1" customHeight="1">
      <c r="A1" s="605" t="s">
        <v>717</v>
      </c>
    </row>
    <row r="2" spans="1:5" ht="12" customHeight="1">
      <c r="A2" s="1004" t="s">
        <v>37</v>
      </c>
      <c r="B2" s="1004" t="s">
        <v>716</v>
      </c>
      <c r="C2" s="1004"/>
      <c r="D2" s="918" t="s">
        <v>715</v>
      </c>
      <c r="E2" s="922"/>
    </row>
    <row r="3" spans="1:5" ht="33.75">
      <c r="A3" s="1004"/>
      <c r="B3" s="258" t="s">
        <v>712</v>
      </c>
      <c r="C3" s="599" t="s">
        <v>714</v>
      </c>
      <c r="D3" s="599" t="s">
        <v>713</v>
      </c>
      <c r="E3" s="258" t="s">
        <v>712</v>
      </c>
    </row>
    <row r="4" spans="1:5" ht="10.5" customHeight="1">
      <c r="A4" s="468" t="s">
        <v>44</v>
      </c>
      <c r="B4" s="562">
        <v>71.078784925182788</v>
      </c>
      <c r="C4" s="562">
        <v>18.850130542900999</v>
      </c>
      <c r="D4" s="604">
        <v>2.4</v>
      </c>
      <c r="E4" s="562">
        <v>3.362383791928321</v>
      </c>
    </row>
    <row r="5" spans="1:5" ht="10.5" customHeight="1">
      <c r="A5" s="468" t="s">
        <v>28</v>
      </c>
      <c r="B5" s="562">
        <v>244.95441139618711</v>
      </c>
      <c r="C5" s="562">
        <v>12.168205563159011</v>
      </c>
      <c r="D5" s="604">
        <v>1.3</v>
      </c>
      <c r="E5" s="562">
        <v>32.038875231661528</v>
      </c>
    </row>
    <row r="6" spans="1:5" ht="10.5" customHeight="1">
      <c r="A6" s="585" t="s">
        <v>27</v>
      </c>
      <c r="B6" s="546">
        <v>143.60040856403276</v>
      </c>
      <c r="C6" s="546">
        <v>16.06317265582366</v>
      </c>
      <c r="D6" s="603">
        <v>1.9</v>
      </c>
      <c r="E6" s="546">
        <v>15.314786693495245</v>
      </c>
    </row>
    <row r="7" spans="1:5" ht="10.5" customHeight="1">
      <c r="A7" s="468" t="s">
        <v>26</v>
      </c>
      <c r="B7" s="562">
        <v>62.855249646953226</v>
      </c>
      <c r="C7" s="562">
        <v>39.005500715492467</v>
      </c>
      <c r="D7" s="604">
        <v>0.7</v>
      </c>
      <c r="E7" s="562">
        <v>8.2188467549057709</v>
      </c>
    </row>
    <row r="8" spans="1:5" ht="10.5" customHeight="1">
      <c r="A8" s="468" t="s">
        <v>25</v>
      </c>
      <c r="B8" s="562">
        <v>212.2823984526112</v>
      </c>
      <c r="C8" s="562">
        <v>3.9007092198581561</v>
      </c>
      <c r="D8" s="604">
        <v>1.4</v>
      </c>
      <c r="E8" s="562">
        <v>27.702212476934932</v>
      </c>
    </row>
    <row r="9" spans="1:5" ht="10.5" customHeight="1">
      <c r="A9" s="468" t="s">
        <v>24</v>
      </c>
      <c r="B9" s="562">
        <v>196.46609225388855</v>
      </c>
      <c r="C9" s="562">
        <v>16.583701154936332</v>
      </c>
      <c r="D9" s="604">
        <v>0.6</v>
      </c>
      <c r="E9" s="562">
        <v>26.267756750447873</v>
      </c>
    </row>
    <row r="10" spans="1:5" ht="10.5" customHeight="1">
      <c r="A10" s="586" t="s">
        <v>23</v>
      </c>
      <c r="B10" s="546">
        <v>148.81514675158161</v>
      </c>
      <c r="C10" s="546">
        <v>21.727048111333467</v>
      </c>
      <c r="D10" s="603">
        <v>0.9</v>
      </c>
      <c r="E10" s="546">
        <v>19.638810684611688</v>
      </c>
    </row>
    <row r="11" spans="1:5" ht="10.5" customHeight="1">
      <c r="A11" s="468" t="s">
        <v>22</v>
      </c>
      <c r="B11" s="562">
        <v>57.610545629189936</v>
      </c>
      <c r="C11" s="562">
        <v>17.617362397554817</v>
      </c>
      <c r="D11" s="604">
        <v>0.8</v>
      </c>
      <c r="E11" s="562">
        <v>5.2561893292703212</v>
      </c>
    </row>
    <row r="12" spans="1:5" ht="10.5" customHeight="1">
      <c r="A12" s="468" t="s">
        <v>21</v>
      </c>
      <c r="B12" s="562">
        <v>76.698718698578318</v>
      </c>
      <c r="C12" s="562">
        <v>17.156805402833992</v>
      </c>
      <c r="D12" s="604">
        <v>0.9</v>
      </c>
      <c r="E12" s="562">
        <v>2.9952581562435574</v>
      </c>
    </row>
    <row r="13" spans="1:5" ht="10.5" customHeight="1">
      <c r="A13" s="468" t="s">
        <v>20</v>
      </c>
      <c r="B13" s="562">
        <v>184.25131683230816</v>
      </c>
      <c r="C13" s="562">
        <v>29.282422831171925</v>
      </c>
      <c r="D13" s="604">
        <v>1</v>
      </c>
      <c r="E13" s="562">
        <v>50.43717460944395</v>
      </c>
    </row>
    <row r="14" spans="1:5" ht="10.5" customHeight="1">
      <c r="A14" s="586" t="s">
        <v>19</v>
      </c>
      <c r="B14" s="546">
        <v>98.888809478991661</v>
      </c>
      <c r="C14" s="546">
        <v>20.846775695337104</v>
      </c>
      <c r="D14" s="603">
        <v>0.9</v>
      </c>
      <c r="E14" s="546">
        <v>17.674838303396598</v>
      </c>
    </row>
    <row r="15" spans="1:5" ht="10.5" customHeight="1">
      <c r="A15" s="468" t="s">
        <v>18</v>
      </c>
      <c r="B15" s="562">
        <v>233.47484102883206</v>
      </c>
      <c r="C15" s="562">
        <v>8.0481966125577582</v>
      </c>
      <c r="D15" s="604">
        <v>0.4</v>
      </c>
      <c r="E15" s="562">
        <v>17.760987849228947</v>
      </c>
    </row>
    <row r="16" spans="1:5" ht="10.5" customHeight="1">
      <c r="A16" s="468" t="s">
        <v>17</v>
      </c>
      <c r="B16" s="562">
        <v>150.95773310115561</v>
      </c>
      <c r="C16" s="562">
        <v>5.5722653158144695</v>
      </c>
      <c r="D16" s="604">
        <v>1.2</v>
      </c>
      <c r="E16" s="562">
        <v>8.7409691115609576</v>
      </c>
    </row>
    <row r="17" spans="1:5" ht="10.5" customHeight="1">
      <c r="A17" s="468" t="s">
        <v>16</v>
      </c>
      <c r="B17" s="562">
        <v>140.40922502138653</v>
      </c>
      <c r="C17" s="562">
        <v>3.448035056477941</v>
      </c>
      <c r="D17" s="604">
        <v>2.1</v>
      </c>
      <c r="E17" s="562">
        <v>7.5603031942280987</v>
      </c>
    </row>
    <row r="18" spans="1:5" ht="10.5" customHeight="1">
      <c r="A18" s="586" t="s">
        <v>15</v>
      </c>
      <c r="B18" s="546">
        <v>182.73362652095091</v>
      </c>
      <c r="C18" s="546">
        <v>6.0821974722472971</v>
      </c>
      <c r="D18" s="603">
        <v>1.1000000000000001</v>
      </c>
      <c r="E18" s="546">
        <v>12.206195070788462</v>
      </c>
    </row>
    <row r="19" spans="1:5" ht="10.5" customHeight="1">
      <c r="A19" s="585" t="s">
        <v>14</v>
      </c>
      <c r="B19" s="546">
        <v>142.87570029473187</v>
      </c>
      <c r="C19" s="546">
        <v>16.595651329607264</v>
      </c>
      <c r="D19" s="603">
        <v>0.9</v>
      </c>
      <c r="E19" s="546">
        <v>16.68914320961726</v>
      </c>
    </row>
    <row r="20" spans="1:5" ht="10.5" customHeight="1">
      <c r="A20" s="468" t="s">
        <v>13</v>
      </c>
      <c r="B20" s="562">
        <v>73.024985956733474</v>
      </c>
      <c r="C20" s="562">
        <v>8.7724342104293189</v>
      </c>
      <c r="D20" s="604">
        <v>2.2000000000000002</v>
      </c>
      <c r="E20" s="562">
        <v>10.755259879652604</v>
      </c>
    </row>
    <row r="21" spans="1:5" ht="10.5" customHeight="1">
      <c r="A21" s="468" t="s">
        <v>12</v>
      </c>
      <c r="B21" s="562">
        <v>150.94846333219797</v>
      </c>
      <c r="C21" s="562">
        <v>29.966987187884822</v>
      </c>
      <c r="D21" s="604">
        <v>1.3</v>
      </c>
      <c r="E21" s="562">
        <v>16.174238286313365</v>
      </c>
    </row>
    <row r="22" spans="1:5" ht="10.5" customHeight="1">
      <c r="A22" s="468" t="s">
        <v>11</v>
      </c>
      <c r="B22" s="562">
        <v>175.68729170122606</v>
      </c>
      <c r="C22" s="562">
        <v>39.912935510950923</v>
      </c>
      <c r="D22" s="604">
        <v>1.6</v>
      </c>
      <c r="E22" s="562">
        <v>34.975502180355839</v>
      </c>
    </row>
    <row r="23" spans="1:5" ht="10.5" customHeight="1">
      <c r="A23" s="586" t="s">
        <v>10</v>
      </c>
      <c r="B23" s="546">
        <v>110.4158034045648</v>
      </c>
      <c r="C23" s="546">
        <v>19.48364946343856</v>
      </c>
      <c r="D23" s="603">
        <v>1.9</v>
      </c>
      <c r="E23" s="546">
        <v>16.237406019702789</v>
      </c>
    </row>
    <row r="24" spans="1:5" ht="10.5" customHeight="1">
      <c r="A24" s="468" t="s">
        <v>9</v>
      </c>
      <c r="B24" s="562">
        <v>232.88361209359206</v>
      </c>
      <c r="C24" s="562">
        <v>6.4121984175809468</v>
      </c>
      <c r="D24" s="604">
        <v>2.2999999999999998</v>
      </c>
      <c r="E24" s="562">
        <v>12.322412965999234</v>
      </c>
    </row>
    <row r="25" spans="1:5" ht="10.5" customHeight="1">
      <c r="A25" s="468" t="s">
        <v>8</v>
      </c>
      <c r="B25" s="562">
        <v>193.27744252573552</v>
      </c>
      <c r="C25" s="562">
        <v>6.9428493871499866</v>
      </c>
      <c r="D25" s="604">
        <v>1.4</v>
      </c>
      <c r="E25" s="562">
        <v>33.693562633137631</v>
      </c>
    </row>
    <row r="26" spans="1:5" ht="10.5" customHeight="1">
      <c r="A26" s="468" t="s">
        <v>7</v>
      </c>
      <c r="B26" s="562">
        <v>51.2982200550491</v>
      </c>
      <c r="C26" s="562">
        <v>22.632100617716823</v>
      </c>
      <c r="D26" s="604">
        <v>2.5</v>
      </c>
      <c r="E26" s="562">
        <v>6.0865097117757712</v>
      </c>
    </row>
    <row r="27" spans="1:5" ht="10.5" customHeight="1">
      <c r="A27" s="586" t="s">
        <v>6</v>
      </c>
      <c r="B27" s="598">
        <v>154.55155203267265</v>
      </c>
      <c r="C27" s="598">
        <v>12.626982639935481</v>
      </c>
      <c r="D27" s="603">
        <v>2.1</v>
      </c>
      <c r="E27" s="598">
        <v>15.553520557652597</v>
      </c>
    </row>
    <row r="28" spans="1:5" ht="10.5" customHeight="1">
      <c r="A28" s="468" t="s">
        <v>5</v>
      </c>
      <c r="B28" s="562">
        <v>61.151189327451789</v>
      </c>
      <c r="C28" s="562">
        <v>15.546263535970839</v>
      </c>
      <c r="D28" s="604">
        <v>0.9</v>
      </c>
      <c r="E28" s="562">
        <v>2.9986066983525803</v>
      </c>
    </row>
    <row r="29" spans="1:5" ht="10.5" customHeight="1">
      <c r="A29" s="468" t="s">
        <v>4</v>
      </c>
      <c r="B29" s="562">
        <v>70.889472801475932</v>
      </c>
      <c r="C29" s="562">
        <v>23.257114105216079</v>
      </c>
      <c r="D29" s="604">
        <v>0.9</v>
      </c>
      <c r="E29" s="562">
        <v>4.3638870281373432</v>
      </c>
    </row>
    <row r="30" spans="1:5" ht="10.5" customHeight="1">
      <c r="A30" s="468" t="s">
        <v>3</v>
      </c>
      <c r="B30" s="562">
        <v>209.60211366682086</v>
      </c>
      <c r="C30" s="562">
        <v>10.110500135919461</v>
      </c>
      <c r="D30" s="604">
        <v>1</v>
      </c>
      <c r="E30" s="562">
        <v>29.386835125827247</v>
      </c>
    </row>
    <row r="31" spans="1:5" ht="10.5" customHeight="1">
      <c r="A31" s="586" t="s">
        <v>2</v>
      </c>
      <c r="B31" s="594">
        <v>111.74233387562739</v>
      </c>
      <c r="C31" s="594">
        <v>15.914817248952993</v>
      </c>
      <c r="D31" s="603">
        <v>0.9</v>
      </c>
      <c r="E31" s="594">
        <v>11.887013552729258</v>
      </c>
    </row>
    <row r="32" spans="1:5" ht="10.5" customHeight="1">
      <c r="A32" s="585" t="s">
        <v>1</v>
      </c>
      <c r="B32" s="546">
        <v>127.29002190653615</v>
      </c>
      <c r="C32" s="546">
        <v>15.757333025873177</v>
      </c>
      <c r="D32" s="603">
        <v>1.7</v>
      </c>
      <c r="E32" s="546">
        <v>14.554022362262915</v>
      </c>
    </row>
    <row r="33" spans="1:5" ht="10.5" customHeight="1">
      <c r="A33" s="285" t="s">
        <v>0</v>
      </c>
      <c r="B33" s="595">
        <v>136.90267391236014</v>
      </c>
      <c r="C33" s="595">
        <v>16.103066049886262</v>
      </c>
      <c r="D33" s="603">
        <v>1.5</v>
      </c>
      <c r="E33" s="595">
        <v>15.4286221147361</v>
      </c>
    </row>
  </sheetData>
  <mergeCells count="3">
    <mergeCell ref="A2:A3"/>
    <mergeCell ref="B2:C2"/>
    <mergeCell ref="D2:E2"/>
  </mergeCells>
  <pageMargins left="0.75" right="0.75" top="1" bottom="1" header="0.5" footer="0.5"/>
  <headerFooter alignWithMargins="0"/>
  <legacyDrawing r:id="rId1"/>
</worksheet>
</file>

<file path=xl/worksheets/sheet5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65BA5F-DB47-438B-87CC-FB85E5BC0DA3}">
  <sheetPr>
    <tabColor indexed="22"/>
  </sheetPr>
  <dimension ref="A1:F33"/>
  <sheetViews>
    <sheetView workbookViewId="0"/>
  </sheetViews>
  <sheetFormatPr defaultRowHeight="12.75"/>
  <cols>
    <col min="1" max="1" width="21.7109375" style="578" customWidth="1"/>
    <col min="2" max="6" width="12.28515625" style="578" customWidth="1"/>
    <col min="7" max="16384" width="9.140625" style="578"/>
  </cols>
  <sheetData>
    <row r="1" spans="1:6" ht="14.1" customHeight="1">
      <c r="A1" s="602" t="s">
        <v>723</v>
      </c>
      <c r="B1" s="607"/>
      <c r="C1" s="607"/>
      <c r="D1" s="607"/>
      <c r="E1" s="607"/>
      <c r="F1" s="607"/>
    </row>
    <row r="2" spans="1:6" ht="11.45" customHeight="1">
      <c r="A2" s="948" t="s">
        <v>37</v>
      </c>
      <c r="B2" s="948" t="s">
        <v>722</v>
      </c>
      <c r="C2" s="948" t="s">
        <v>721</v>
      </c>
      <c r="D2" s="1034" t="s">
        <v>665</v>
      </c>
      <c r="E2" s="1035"/>
      <c r="F2" s="1035"/>
    </row>
    <row r="3" spans="1:6" ht="26.25" customHeight="1">
      <c r="A3" s="948"/>
      <c r="B3" s="948"/>
      <c r="C3" s="948"/>
      <c r="D3" s="258" t="s">
        <v>720</v>
      </c>
      <c r="E3" s="599" t="s">
        <v>719</v>
      </c>
      <c r="F3" s="599" t="s">
        <v>718</v>
      </c>
    </row>
    <row r="4" spans="1:6" ht="11.1" customHeight="1">
      <c r="A4" s="468" t="s">
        <v>44</v>
      </c>
      <c r="B4" s="474">
        <v>285</v>
      </c>
      <c r="C4" s="474">
        <v>138067</v>
      </c>
      <c r="D4" s="474">
        <v>30371</v>
      </c>
      <c r="E4" s="474">
        <f>34944+11942</f>
        <v>46886</v>
      </c>
      <c r="F4" s="474">
        <v>54418</v>
      </c>
    </row>
    <row r="5" spans="1:6" ht="11.1" customHeight="1">
      <c r="A5" s="468" t="s">
        <v>28</v>
      </c>
      <c r="B5" s="474">
        <v>112</v>
      </c>
      <c r="C5" s="474">
        <v>63462</v>
      </c>
      <c r="D5" s="474">
        <v>12556</v>
      </c>
      <c r="E5" s="474">
        <f>15021+5393</f>
        <v>20414</v>
      </c>
      <c r="F5" s="474">
        <v>27759</v>
      </c>
    </row>
    <row r="6" spans="1:6" ht="11.1" customHeight="1">
      <c r="A6" s="585" t="s">
        <v>27</v>
      </c>
      <c r="B6" s="469">
        <v>397</v>
      </c>
      <c r="C6" s="469">
        <v>201529</v>
      </c>
      <c r="D6" s="469">
        <f>SUM(D4:D5)</f>
        <v>42927</v>
      </c>
      <c r="E6" s="469">
        <f>SUM(E4:E5)</f>
        <v>67300</v>
      </c>
      <c r="F6" s="469">
        <v>82177</v>
      </c>
    </row>
    <row r="7" spans="1:6" ht="11.1" customHeight="1">
      <c r="A7" s="468" t="s">
        <v>26</v>
      </c>
      <c r="B7" s="474">
        <v>30</v>
      </c>
      <c r="C7" s="474">
        <v>27690</v>
      </c>
      <c r="D7" s="474">
        <v>5651</v>
      </c>
      <c r="E7" s="474">
        <f>10227+3310</f>
        <v>13537</v>
      </c>
      <c r="F7" s="474">
        <v>7508</v>
      </c>
    </row>
    <row r="8" spans="1:6" ht="11.1" customHeight="1">
      <c r="A8" s="468" t="s">
        <v>25</v>
      </c>
      <c r="B8" s="474">
        <v>37</v>
      </c>
      <c r="C8" s="474">
        <v>37437</v>
      </c>
      <c r="D8" s="474">
        <v>5784</v>
      </c>
      <c r="E8" s="474">
        <f>7242+2396</f>
        <v>9638</v>
      </c>
      <c r="F8" s="474">
        <v>20982</v>
      </c>
    </row>
    <row r="9" spans="1:6" ht="11.1" customHeight="1">
      <c r="A9" s="468" t="s">
        <v>24</v>
      </c>
      <c r="B9" s="474">
        <v>19</v>
      </c>
      <c r="C9" s="474">
        <v>33834</v>
      </c>
      <c r="D9" s="474">
        <v>6253</v>
      </c>
      <c r="E9" s="474">
        <f>6976+3676</f>
        <v>10652</v>
      </c>
      <c r="F9" s="474">
        <v>15574</v>
      </c>
    </row>
    <row r="10" spans="1:6" ht="11.1" customHeight="1">
      <c r="A10" s="586" t="s">
        <v>23</v>
      </c>
      <c r="B10" s="469">
        <v>86</v>
      </c>
      <c r="C10" s="469">
        <v>98961</v>
      </c>
      <c r="D10" s="469">
        <f>SUM(D7:D9)</f>
        <v>17688</v>
      </c>
      <c r="E10" s="469">
        <f>SUM(E7:E9)</f>
        <v>33827</v>
      </c>
      <c r="F10" s="469">
        <v>44064</v>
      </c>
    </row>
    <row r="11" spans="1:6" ht="11.1" customHeight="1">
      <c r="A11" s="468" t="s">
        <v>22</v>
      </c>
      <c r="B11" s="474">
        <v>21</v>
      </c>
      <c r="C11" s="474">
        <v>33644</v>
      </c>
      <c r="D11" s="474">
        <v>4567</v>
      </c>
      <c r="E11" s="474">
        <f>9543+2649</f>
        <v>12192</v>
      </c>
      <c r="F11" s="474">
        <v>15684</v>
      </c>
    </row>
    <row r="12" spans="1:6" ht="11.1" customHeight="1">
      <c r="A12" s="468" t="s">
        <v>21</v>
      </c>
      <c r="B12" s="474">
        <v>16</v>
      </c>
      <c r="C12" s="474">
        <v>18221</v>
      </c>
      <c r="D12" s="474">
        <v>3406</v>
      </c>
      <c r="E12" s="474">
        <f>3989+1921</f>
        <v>5910</v>
      </c>
      <c r="F12" s="474">
        <v>8336</v>
      </c>
    </row>
    <row r="13" spans="1:6" ht="11.1" customHeight="1">
      <c r="A13" s="468" t="s">
        <v>20</v>
      </c>
      <c r="B13" s="474">
        <v>20</v>
      </c>
      <c r="C13" s="474">
        <v>28428</v>
      </c>
      <c r="D13" s="474">
        <v>4133</v>
      </c>
      <c r="E13" s="474">
        <f>5931+1562</f>
        <v>7493</v>
      </c>
      <c r="F13" s="474">
        <v>15841</v>
      </c>
    </row>
    <row r="14" spans="1:6" ht="11.1" customHeight="1">
      <c r="A14" s="586" t="s">
        <v>19</v>
      </c>
      <c r="B14" s="469">
        <v>57</v>
      </c>
      <c r="C14" s="469">
        <v>80293</v>
      </c>
      <c r="D14" s="469">
        <f>SUM(D11:D13)</f>
        <v>12106</v>
      </c>
      <c r="E14" s="469">
        <f>SUM(E11:E13)</f>
        <v>25595</v>
      </c>
      <c r="F14" s="469">
        <v>39861</v>
      </c>
    </row>
    <row r="15" spans="1:6" ht="11.1" customHeight="1">
      <c r="A15" s="468" t="s">
        <v>18</v>
      </c>
      <c r="B15" s="474">
        <v>10</v>
      </c>
      <c r="C15" s="474">
        <v>32023</v>
      </c>
      <c r="D15" s="474">
        <v>6464</v>
      </c>
      <c r="E15" s="474">
        <f>6418+2764</f>
        <v>9182</v>
      </c>
      <c r="F15" s="474">
        <v>10783</v>
      </c>
    </row>
    <row r="16" spans="1:6" ht="11.1" customHeight="1">
      <c r="A16" s="468" t="s">
        <v>17</v>
      </c>
      <c r="B16" s="474">
        <v>27</v>
      </c>
      <c r="C16" s="474">
        <v>24836</v>
      </c>
      <c r="D16" s="474">
        <v>5312</v>
      </c>
      <c r="E16" s="474">
        <f>5718+4182</f>
        <v>9900</v>
      </c>
      <c r="F16" s="474">
        <v>8934</v>
      </c>
    </row>
    <row r="17" spans="1:6" ht="11.1" customHeight="1">
      <c r="A17" s="468" t="s">
        <v>16</v>
      </c>
      <c r="B17" s="474">
        <v>36</v>
      </c>
      <c r="C17" s="474">
        <v>24030</v>
      </c>
      <c r="D17" s="474">
        <v>4677</v>
      </c>
      <c r="E17" s="474">
        <f>4998+1452</f>
        <v>6450</v>
      </c>
      <c r="F17" s="474">
        <v>12075</v>
      </c>
    </row>
    <row r="18" spans="1:6" ht="11.1" customHeight="1">
      <c r="A18" s="586" t="s">
        <v>15</v>
      </c>
      <c r="B18" s="469">
        <v>73</v>
      </c>
      <c r="C18" s="469">
        <v>80889</v>
      </c>
      <c r="D18" s="469">
        <f>SUM(D15:D17)</f>
        <v>16453</v>
      </c>
      <c r="E18" s="469">
        <f>SUM(E15:E17)</f>
        <v>25532</v>
      </c>
      <c r="F18" s="469">
        <v>31792</v>
      </c>
    </row>
    <row r="19" spans="1:6" ht="11.1" customHeight="1">
      <c r="A19" s="585" t="s">
        <v>14</v>
      </c>
      <c r="B19" s="469">
        <v>613</v>
      </c>
      <c r="C19" s="469">
        <v>461672</v>
      </c>
      <c r="D19" s="469">
        <f>SUM(D18,D14,D10)</f>
        <v>46247</v>
      </c>
      <c r="E19" s="469">
        <f>SUM(E18,E14,E10)</f>
        <v>84954</v>
      </c>
      <c r="F19" s="469">
        <v>197894</v>
      </c>
    </row>
    <row r="20" spans="1:6" ht="11.1" customHeight="1">
      <c r="A20" s="468" t="s">
        <v>13</v>
      </c>
      <c r="B20" s="474">
        <v>90</v>
      </c>
      <c r="C20" s="474">
        <v>43183</v>
      </c>
      <c r="D20" s="474">
        <v>12785</v>
      </c>
      <c r="E20" s="474">
        <f>9344+7523</f>
        <v>16867</v>
      </c>
      <c r="F20" s="474">
        <v>10885</v>
      </c>
    </row>
    <row r="21" spans="1:6" ht="11.1" customHeight="1">
      <c r="A21" s="468" t="s">
        <v>12</v>
      </c>
      <c r="B21" s="474">
        <v>14</v>
      </c>
      <c r="C21" s="474">
        <v>36020</v>
      </c>
      <c r="D21" s="474">
        <v>8269</v>
      </c>
      <c r="E21" s="474">
        <f>6295+3339</f>
        <v>9634</v>
      </c>
      <c r="F21" s="474">
        <v>16965</v>
      </c>
    </row>
    <row r="22" spans="1:6" ht="11.1" customHeight="1">
      <c r="A22" s="468" t="s">
        <v>11</v>
      </c>
      <c r="B22" s="474">
        <v>25</v>
      </c>
      <c r="C22" s="474">
        <v>15688</v>
      </c>
      <c r="D22" s="474">
        <v>2831</v>
      </c>
      <c r="E22" s="474">
        <f>4519+2007</f>
        <v>6526</v>
      </c>
      <c r="F22" s="474">
        <v>5827</v>
      </c>
    </row>
    <row r="23" spans="1:6" ht="11.1" customHeight="1">
      <c r="A23" s="586" t="s">
        <v>10</v>
      </c>
      <c r="B23" s="469">
        <v>129</v>
      </c>
      <c r="C23" s="469">
        <v>94891</v>
      </c>
      <c r="D23" s="469">
        <f>SUM(D20:D22)</f>
        <v>23885</v>
      </c>
      <c r="E23" s="469">
        <f>SUM(E20:E22)</f>
        <v>33027</v>
      </c>
      <c r="F23" s="469">
        <v>33677</v>
      </c>
    </row>
    <row r="24" spans="1:6" ht="11.1" customHeight="1">
      <c r="A24" s="468" t="s">
        <v>9</v>
      </c>
      <c r="B24" s="474">
        <v>97</v>
      </c>
      <c r="C24" s="474">
        <v>27199</v>
      </c>
      <c r="D24" s="474">
        <v>7001</v>
      </c>
      <c r="E24" s="474">
        <f>8618+3330</f>
        <v>11948</v>
      </c>
      <c r="F24" s="474">
        <v>6652</v>
      </c>
    </row>
    <row r="25" spans="1:6" ht="11.1" customHeight="1">
      <c r="A25" s="468" t="s">
        <v>8</v>
      </c>
      <c r="B25" s="474">
        <v>28</v>
      </c>
      <c r="C25" s="474">
        <v>34834</v>
      </c>
      <c r="D25" s="474">
        <v>9218</v>
      </c>
      <c r="E25" s="474">
        <f>7562+6913</f>
        <v>14475</v>
      </c>
      <c r="F25" s="474">
        <v>9460</v>
      </c>
    </row>
    <row r="26" spans="1:6" ht="11.1" customHeight="1">
      <c r="A26" s="468" t="s">
        <v>7</v>
      </c>
      <c r="B26" s="474">
        <v>109</v>
      </c>
      <c r="C26" s="474">
        <v>55916</v>
      </c>
      <c r="D26" s="474">
        <v>13235</v>
      </c>
      <c r="E26" s="474">
        <f>11721+6603</f>
        <v>18324</v>
      </c>
      <c r="F26" s="474">
        <v>22726</v>
      </c>
    </row>
    <row r="27" spans="1:6" ht="11.1" customHeight="1">
      <c r="A27" s="586" t="s">
        <v>6</v>
      </c>
      <c r="B27" s="469">
        <v>234</v>
      </c>
      <c r="C27" s="469">
        <v>117949</v>
      </c>
      <c r="D27" s="469">
        <f>SUM(D24:D26)</f>
        <v>29454</v>
      </c>
      <c r="E27" s="469">
        <f>SUM(E24:E26)</f>
        <v>44747</v>
      </c>
      <c r="F27" s="469">
        <v>38838</v>
      </c>
    </row>
    <row r="28" spans="1:6" ht="11.1" customHeight="1">
      <c r="A28" s="468" t="s">
        <v>5</v>
      </c>
      <c r="B28" s="474">
        <v>24</v>
      </c>
      <c r="C28" s="474">
        <v>36703</v>
      </c>
      <c r="D28" s="474">
        <v>6771</v>
      </c>
      <c r="E28" s="474">
        <f>7828+4842</f>
        <v>12670</v>
      </c>
      <c r="F28" s="474">
        <v>15833</v>
      </c>
    </row>
    <row r="29" spans="1:6" ht="11.1" customHeight="1">
      <c r="A29" s="468" t="s">
        <v>4</v>
      </c>
      <c r="B29" s="474">
        <v>23</v>
      </c>
      <c r="C29" s="474">
        <v>25946</v>
      </c>
      <c r="D29" s="474">
        <v>6333</v>
      </c>
      <c r="E29" s="474">
        <f>6660+3739</f>
        <v>10399</v>
      </c>
      <c r="F29" s="474">
        <v>7951</v>
      </c>
    </row>
    <row r="30" spans="1:6" ht="11.1" customHeight="1">
      <c r="A30" s="468" t="s">
        <v>3</v>
      </c>
      <c r="B30" s="474">
        <v>27</v>
      </c>
      <c r="C30" s="474">
        <v>24193</v>
      </c>
      <c r="D30" s="474">
        <v>5710</v>
      </c>
      <c r="E30" s="474">
        <f>6304+2811</f>
        <v>9115</v>
      </c>
      <c r="F30" s="474">
        <v>8102</v>
      </c>
    </row>
    <row r="31" spans="1:6" ht="11.1" customHeight="1">
      <c r="A31" s="586" t="s">
        <v>2</v>
      </c>
      <c r="B31" s="469">
        <v>74</v>
      </c>
      <c r="C31" s="469">
        <v>86842</v>
      </c>
      <c r="D31" s="469">
        <f>SUM(D28:D30)</f>
        <v>18814</v>
      </c>
      <c r="E31" s="469">
        <f>SUM(E28:E30)</f>
        <v>32184</v>
      </c>
      <c r="F31" s="469">
        <v>31886</v>
      </c>
    </row>
    <row r="32" spans="1:6" ht="11.1" customHeight="1">
      <c r="A32" s="585" t="s">
        <v>1</v>
      </c>
      <c r="B32" s="469">
        <v>437</v>
      </c>
      <c r="C32" s="469">
        <v>299682</v>
      </c>
      <c r="D32" s="469">
        <f>SUM(D31,D27,D23)</f>
        <v>72153</v>
      </c>
      <c r="E32" s="469">
        <f>SUM(E31,E27,E23)</f>
        <v>109958</v>
      </c>
      <c r="F32" s="469">
        <v>104401</v>
      </c>
    </row>
    <row r="33" spans="1:6" s="606" customFormat="1" ht="11.1" customHeight="1">
      <c r="A33" s="285" t="s">
        <v>0</v>
      </c>
      <c r="B33" s="469">
        <v>1050</v>
      </c>
      <c r="C33" s="469">
        <v>761354</v>
      </c>
      <c r="D33" s="469">
        <f>SUM(D32,D19+D6)</f>
        <v>161327</v>
      </c>
      <c r="E33" s="469">
        <f>SUM(E32,E19+E6)</f>
        <v>262212</v>
      </c>
      <c r="F33" s="469">
        <v>302295</v>
      </c>
    </row>
  </sheetData>
  <mergeCells count="4">
    <mergeCell ref="A2:A3"/>
    <mergeCell ref="B2:B3"/>
    <mergeCell ref="C2:C3"/>
    <mergeCell ref="D2:F2"/>
  </mergeCells>
  <pageMargins left="0.75" right="0.75" top="1" bottom="1" header="0.5" footer="0.5"/>
  <headerFooter alignWithMargins="0"/>
  <legacyDrawing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06CAE1-3ADB-4F36-8B8D-5A705BECF785}">
  <sheetPr>
    <tabColor indexed="22"/>
  </sheetPr>
  <dimension ref="A1:G34"/>
  <sheetViews>
    <sheetView workbookViewId="0"/>
  </sheetViews>
  <sheetFormatPr defaultRowHeight="12.75"/>
  <cols>
    <col min="1" max="1" width="21.85546875" style="578" customWidth="1"/>
    <col min="2" max="2" width="11" style="578" customWidth="1"/>
    <col min="3" max="3" width="11.7109375" style="578" customWidth="1"/>
    <col min="4" max="7" width="11" style="578" customWidth="1"/>
    <col min="8" max="16384" width="9.140625" style="578"/>
  </cols>
  <sheetData>
    <row r="1" spans="1:7" ht="14.1" customHeight="1">
      <c r="A1" s="606" t="s">
        <v>731</v>
      </c>
    </row>
    <row r="2" spans="1:7" s="610" customFormat="1" ht="24.75" customHeight="1">
      <c r="A2" s="1004" t="s">
        <v>37</v>
      </c>
      <c r="B2" s="1031" t="s">
        <v>730</v>
      </c>
      <c r="C2" s="949" t="s">
        <v>729</v>
      </c>
      <c r="D2" s="958"/>
      <c r="E2" s="958"/>
      <c r="F2" s="929"/>
      <c r="G2" s="1031" t="s">
        <v>728</v>
      </c>
    </row>
    <row r="3" spans="1:7" s="610" customFormat="1" ht="11.45" customHeight="1">
      <c r="A3" s="1004"/>
      <c r="B3" s="1027"/>
      <c r="C3" s="1031" t="s">
        <v>727</v>
      </c>
      <c r="D3" s="1004" t="s">
        <v>680</v>
      </c>
      <c r="E3" s="1004"/>
      <c r="F3" s="1036" t="s">
        <v>726</v>
      </c>
      <c r="G3" s="1027"/>
    </row>
    <row r="4" spans="1:7" s="610" customFormat="1" ht="54.75" customHeight="1">
      <c r="A4" s="1004"/>
      <c r="B4" s="961"/>
      <c r="C4" s="961"/>
      <c r="D4" s="258" t="s">
        <v>725</v>
      </c>
      <c r="E4" s="258" t="s">
        <v>724</v>
      </c>
      <c r="F4" s="945"/>
      <c r="G4" s="961"/>
    </row>
    <row r="5" spans="1:7" ht="10.5" customHeight="1">
      <c r="A5" s="468" t="s">
        <v>44</v>
      </c>
      <c r="B5" s="608">
        <v>23818</v>
      </c>
      <c r="C5" s="608">
        <v>15900</v>
      </c>
      <c r="D5" s="608">
        <v>973</v>
      </c>
      <c r="E5" s="608">
        <v>161</v>
      </c>
      <c r="F5" s="608">
        <v>206535</v>
      </c>
      <c r="G5" s="608">
        <v>16092</v>
      </c>
    </row>
    <row r="6" spans="1:7" ht="10.5" customHeight="1">
      <c r="A6" s="468" t="s">
        <v>28</v>
      </c>
      <c r="B6" s="608">
        <v>16906</v>
      </c>
      <c r="C6" s="608">
        <v>12437</v>
      </c>
      <c r="D6" s="608">
        <v>840</v>
      </c>
      <c r="E6" s="608">
        <v>180</v>
      </c>
      <c r="F6" s="608">
        <v>158179</v>
      </c>
      <c r="G6" s="608">
        <v>12899</v>
      </c>
    </row>
    <row r="7" spans="1:7" ht="10.5" customHeight="1">
      <c r="A7" s="585" t="s">
        <v>27</v>
      </c>
      <c r="B7" s="583">
        <v>40724</v>
      </c>
      <c r="C7" s="583">
        <v>28337</v>
      </c>
      <c r="D7" s="583">
        <v>1813</v>
      </c>
      <c r="E7" s="583">
        <v>341</v>
      </c>
      <c r="F7" s="583">
        <v>364714</v>
      </c>
      <c r="G7" s="583">
        <v>28991</v>
      </c>
    </row>
    <row r="8" spans="1:7" ht="10.5" customHeight="1">
      <c r="A8" s="468" t="s">
        <v>26</v>
      </c>
      <c r="B8" s="608">
        <v>4989</v>
      </c>
      <c r="C8" s="608">
        <v>3675</v>
      </c>
      <c r="D8" s="608">
        <v>283</v>
      </c>
      <c r="E8" s="608">
        <v>64</v>
      </c>
      <c r="F8" s="608">
        <v>54435</v>
      </c>
      <c r="G8" s="608">
        <v>4084</v>
      </c>
    </row>
    <row r="9" spans="1:7" ht="10.5" customHeight="1">
      <c r="A9" s="468" t="s">
        <v>25</v>
      </c>
      <c r="B9" s="608">
        <v>4132</v>
      </c>
      <c r="C9" s="608">
        <v>2650</v>
      </c>
      <c r="D9" s="608">
        <v>190</v>
      </c>
      <c r="E9" s="608">
        <v>41</v>
      </c>
      <c r="F9" s="608">
        <v>39895</v>
      </c>
      <c r="G9" s="608">
        <v>2720</v>
      </c>
    </row>
    <row r="10" spans="1:7" ht="10.5" customHeight="1">
      <c r="A10" s="468" t="s">
        <v>24</v>
      </c>
      <c r="B10" s="608">
        <v>4103</v>
      </c>
      <c r="C10" s="608">
        <v>2783</v>
      </c>
      <c r="D10" s="608">
        <v>205</v>
      </c>
      <c r="E10" s="608">
        <v>45</v>
      </c>
      <c r="F10" s="608">
        <v>42229</v>
      </c>
      <c r="G10" s="608">
        <v>2803</v>
      </c>
    </row>
    <row r="11" spans="1:7" ht="10.5" customHeight="1">
      <c r="A11" s="586" t="s">
        <v>23</v>
      </c>
      <c r="B11" s="583">
        <v>13224</v>
      </c>
      <c r="C11" s="583">
        <v>9108</v>
      </c>
      <c r="D11" s="583">
        <v>678</v>
      </c>
      <c r="E11" s="583">
        <v>150</v>
      </c>
      <c r="F11" s="583">
        <v>136559</v>
      </c>
      <c r="G11" s="583">
        <v>9607</v>
      </c>
    </row>
    <row r="12" spans="1:7" ht="10.5" customHeight="1">
      <c r="A12" s="468" t="s">
        <v>22</v>
      </c>
      <c r="B12" s="608">
        <v>5439</v>
      </c>
      <c r="C12" s="608">
        <v>3912</v>
      </c>
      <c r="D12" s="608">
        <v>290</v>
      </c>
      <c r="E12" s="608">
        <v>69</v>
      </c>
      <c r="F12" s="608">
        <v>53473</v>
      </c>
      <c r="G12" s="608">
        <v>3993</v>
      </c>
    </row>
    <row r="13" spans="1:7" ht="10.5" customHeight="1">
      <c r="A13" s="468" t="s">
        <v>21</v>
      </c>
      <c r="B13" s="608">
        <v>2882</v>
      </c>
      <c r="C13" s="608">
        <v>1848</v>
      </c>
      <c r="D13" s="608">
        <v>140</v>
      </c>
      <c r="E13" s="608">
        <v>50</v>
      </c>
      <c r="F13" s="608">
        <v>30730</v>
      </c>
      <c r="G13" s="608">
        <v>1811</v>
      </c>
    </row>
    <row r="14" spans="1:7" ht="10.5" customHeight="1">
      <c r="A14" s="468" t="s">
        <v>20</v>
      </c>
      <c r="B14" s="608">
        <v>3140</v>
      </c>
      <c r="C14" s="608">
        <v>2114</v>
      </c>
      <c r="D14" s="608">
        <v>179</v>
      </c>
      <c r="E14" s="608">
        <v>30</v>
      </c>
      <c r="F14" s="608">
        <v>38584</v>
      </c>
      <c r="G14" s="608">
        <v>2177</v>
      </c>
    </row>
    <row r="15" spans="1:7" ht="10.5" customHeight="1">
      <c r="A15" s="586" t="s">
        <v>19</v>
      </c>
      <c r="B15" s="583">
        <v>11461</v>
      </c>
      <c r="C15" s="583">
        <v>7874</v>
      </c>
      <c r="D15" s="583">
        <v>609</v>
      </c>
      <c r="E15" s="583">
        <v>149</v>
      </c>
      <c r="F15" s="583">
        <v>122787</v>
      </c>
      <c r="G15" s="583">
        <v>7981</v>
      </c>
    </row>
    <row r="16" spans="1:7" ht="10.5" customHeight="1">
      <c r="A16" s="468" t="s">
        <v>18</v>
      </c>
      <c r="B16" s="609">
        <v>4294</v>
      </c>
      <c r="C16" s="608">
        <v>3184</v>
      </c>
      <c r="D16" s="608">
        <v>303</v>
      </c>
      <c r="E16" s="608">
        <v>57</v>
      </c>
      <c r="F16" s="608">
        <v>53451</v>
      </c>
      <c r="G16" s="608">
        <v>3671</v>
      </c>
    </row>
    <row r="17" spans="1:7" ht="10.5" customHeight="1">
      <c r="A17" s="468" t="s">
        <v>17</v>
      </c>
      <c r="B17" s="609">
        <v>3816</v>
      </c>
      <c r="C17" s="608">
        <v>2455</v>
      </c>
      <c r="D17" s="608">
        <v>252</v>
      </c>
      <c r="E17" s="608">
        <v>80</v>
      </c>
      <c r="F17" s="608">
        <v>41418</v>
      </c>
      <c r="G17" s="608">
        <v>2383</v>
      </c>
    </row>
    <row r="18" spans="1:7" ht="10.5" customHeight="1">
      <c r="A18" s="468" t="s">
        <v>16</v>
      </c>
      <c r="B18" s="609">
        <v>2698</v>
      </c>
      <c r="C18" s="608">
        <v>1765</v>
      </c>
      <c r="D18" s="608">
        <v>145</v>
      </c>
      <c r="E18" s="608">
        <v>40</v>
      </c>
      <c r="F18" s="608">
        <v>33898</v>
      </c>
      <c r="G18" s="608">
        <v>1853</v>
      </c>
    </row>
    <row r="19" spans="1:7" ht="10.5" customHeight="1">
      <c r="A19" s="586" t="s">
        <v>15</v>
      </c>
      <c r="B19" s="583">
        <v>10808</v>
      </c>
      <c r="C19" s="583">
        <v>7404</v>
      </c>
      <c r="D19" s="583">
        <v>700</v>
      </c>
      <c r="E19" s="583">
        <v>177</v>
      </c>
      <c r="F19" s="583">
        <v>128767</v>
      </c>
      <c r="G19" s="583">
        <v>7907</v>
      </c>
    </row>
    <row r="20" spans="1:7" ht="10.5" customHeight="1">
      <c r="A20" s="585" t="s">
        <v>14</v>
      </c>
      <c r="B20" s="583">
        <v>35493</v>
      </c>
      <c r="C20" s="583">
        <v>24386</v>
      </c>
      <c r="D20" s="583">
        <v>1987</v>
      </c>
      <c r="E20" s="583">
        <v>476</v>
      </c>
      <c r="F20" s="583">
        <v>388113</v>
      </c>
      <c r="G20" s="583">
        <v>25495</v>
      </c>
    </row>
    <row r="21" spans="1:7" ht="10.5" customHeight="1">
      <c r="A21" s="468" t="s">
        <v>13</v>
      </c>
      <c r="B21" s="608">
        <v>9399</v>
      </c>
      <c r="C21" s="608">
        <v>6344</v>
      </c>
      <c r="D21" s="608">
        <v>603</v>
      </c>
      <c r="E21" s="608">
        <v>126</v>
      </c>
      <c r="F21" s="608">
        <v>104617</v>
      </c>
      <c r="G21" s="608">
        <v>6735</v>
      </c>
    </row>
    <row r="22" spans="1:7" ht="10.5" customHeight="1">
      <c r="A22" s="468" t="s">
        <v>12</v>
      </c>
      <c r="B22" s="608">
        <v>3195</v>
      </c>
      <c r="C22" s="608">
        <v>2546</v>
      </c>
      <c r="D22" s="608">
        <v>249</v>
      </c>
      <c r="E22" s="608">
        <v>64</v>
      </c>
      <c r="F22" s="608">
        <v>37507</v>
      </c>
      <c r="G22" s="608">
        <v>2472</v>
      </c>
    </row>
    <row r="23" spans="1:7" ht="10.5" customHeight="1">
      <c r="A23" s="468" t="s">
        <v>11</v>
      </c>
      <c r="B23" s="608">
        <v>2354</v>
      </c>
      <c r="C23" s="608">
        <v>1570</v>
      </c>
      <c r="D23" s="608">
        <v>112</v>
      </c>
      <c r="E23" s="608">
        <v>34</v>
      </c>
      <c r="F23" s="608">
        <v>27262</v>
      </c>
      <c r="G23" s="608">
        <v>1553</v>
      </c>
    </row>
    <row r="24" spans="1:7" ht="10.5" customHeight="1">
      <c r="A24" s="586" t="s">
        <v>10</v>
      </c>
      <c r="B24" s="583">
        <v>14948</v>
      </c>
      <c r="C24" s="583">
        <v>10460</v>
      </c>
      <c r="D24" s="583">
        <v>964</v>
      </c>
      <c r="E24" s="583">
        <v>224</v>
      </c>
      <c r="F24" s="583">
        <v>169386</v>
      </c>
      <c r="G24" s="583">
        <v>10760</v>
      </c>
    </row>
    <row r="25" spans="1:7" ht="10.5" customHeight="1">
      <c r="A25" s="468" t="s">
        <v>9</v>
      </c>
      <c r="B25" s="609">
        <v>6556</v>
      </c>
      <c r="C25" s="608">
        <v>4805</v>
      </c>
      <c r="D25" s="608">
        <v>424</v>
      </c>
      <c r="E25" s="587">
        <v>79</v>
      </c>
      <c r="F25" s="608">
        <v>72145</v>
      </c>
      <c r="G25" s="608">
        <v>4930</v>
      </c>
    </row>
    <row r="26" spans="1:7" ht="10.5" customHeight="1">
      <c r="A26" s="468" t="s">
        <v>8</v>
      </c>
      <c r="B26" s="609">
        <v>5284</v>
      </c>
      <c r="C26" s="608">
        <v>3122</v>
      </c>
      <c r="D26" s="608">
        <v>227</v>
      </c>
      <c r="E26" s="608">
        <v>27</v>
      </c>
      <c r="F26" s="608">
        <v>50144</v>
      </c>
      <c r="G26" s="608">
        <v>3262</v>
      </c>
    </row>
    <row r="27" spans="1:7" ht="10.5" customHeight="1">
      <c r="A27" s="468" t="s">
        <v>7</v>
      </c>
      <c r="B27" s="609">
        <v>7252</v>
      </c>
      <c r="C27" s="608">
        <v>5214</v>
      </c>
      <c r="D27" s="608">
        <v>531</v>
      </c>
      <c r="E27" s="608">
        <v>118</v>
      </c>
      <c r="F27" s="608">
        <v>96798</v>
      </c>
      <c r="G27" s="608">
        <v>5583</v>
      </c>
    </row>
    <row r="28" spans="1:7" ht="10.5" customHeight="1">
      <c r="A28" s="586" t="s">
        <v>6</v>
      </c>
      <c r="B28" s="583">
        <v>19092</v>
      </c>
      <c r="C28" s="583">
        <v>13141</v>
      </c>
      <c r="D28" s="583">
        <v>1182</v>
      </c>
      <c r="E28" s="583">
        <v>224</v>
      </c>
      <c r="F28" s="583">
        <v>219087</v>
      </c>
      <c r="G28" s="583">
        <v>13775</v>
      </c>
    </row>
    <row r="29" spans="1:7" ht="10.5" customHeight="1">
      <c r="A29" s="468" t="s">
        <v>5</v>
      </c>
      <c r="B29" s="609">
        <v>6575</v>
      </c>
      <c r="C29" s="608">
        <v>4251</v>
      </c>
      <c r="D29" s="608">
        <v>341</v>
      </c>
      <c r="E29" s="608">
        <v>131</v>
      </c>
      <c r="F29" s="608">
        <v>62982</v>
      </c>
      <c r="G29" s="608">
        <v>4424</v>
      </c>
    </row>
    <row r="30" spans="1:7" ht="10.5" customHeight="1">
      <c r="A30" s="468" t="s">
        <v>4</v>
      </c>
      <c r="B30" s="609">
        <v>3612</v>
      </c>
      <c r="C30" s="608">
        <v>2613</v>
      </c>
      <c r="D30" s="608">
        <v>190</v>
      </c>
      <c r="E30" s="608">
        <v>49</v>
      </c>
      <c r="F30" s="608">
        <v>38883</v>
      </c>
      <c r="G30" s="608">
        <v>2687</v>
      </c>
    </row>
    <row r="31" spans="1:7" ht="10.5" customHeight="1">
      <c r="A31" s="468" t="s">
        <v>3</v>
      </c>
      <c r="B31" s="609">
        <v>5176</v>
      </c>
      <c r="C31" s="608">
        <v>3305</v>
      </c>
      <c r="D31" s="608">
        <v>258</v>
      </c>
      <c r="E31" s="608">
        <v>81</v>
      </c>
      <c r="F31" s="608">
        <v>53542</v>
      </c>
      <c r="G31" s="608">
        <v>3360</v>
      </c>
    </row>
    <row r="32" spans="1:7" ht="10.5" customHeight="1">
      <c r="A32" s="586" t="s">
        <v>2</v>
      </c>
      <c r="B32" s="583">
        <v>15363</v>
      </c>
      <c r="C32" s="583">
        <v>10169</v>
      </c>
      <c r="D32" s="583">
        <v>789</v>
      </c>
      <c r="E32" s="583">
        <v>261</v>
      </c>
      <c r="F32" s="583">
        <v>155407</v>
      </c>
      <c r="G32" s="583">
        <v>10471</v>
      </c>
    </row>
    <row r="33" spans="1:7" ht="10.5" customHeight="1">
      <c r="A33" s="585" t="s">
        <v>1</v>
      </c>
      <c r="B33" s="583">
        <v>49403</v>
      </c>
      <c r="C33" s="583">
        <v>33770</v>
      </c>
      <c r="D33" s="583">
        <v>2935</v>
      </c>
      <c r="E33" s="583">
        <v>709</v>
      </c>
      <c r="F33" s="583">
        <v>543880</v>
      </c>
      <c r="G33" s="583">
        <v>35006</v>
      </c>
    </row>
    <row r="34" spans="1:7" ht="10.5" customHeight="1">
      <c r="A34" s="285" t="s">
        <v>0</v>
      </c>
      <c r="B34" s="583">
        <v>125620</v>
      </c>
      <c r="C34" s="583">
        <v>86493</v>
      </c>
      <c r="D34" s="583">
        <v>6735</v>
      </c>
      <c r="E34" s="583">
        <v>1526</v>
      </c>
      <c r="F34" s="583">
        <v>1296707</v>
      </c>
      <c r="G34" s="583">
        <v>89492</v>
      </c>
    </row>
  </sheetData>
  <mergeCells count="7">
    <mergeCell ref="A2:A4"/>
    <mergeCell ref="B2:B4"/>
    <mergeCell ref="C2:F2"/>
    <mergeCell ref="G2:G4"/>
    <mergeCell ref="C3:C4"/>
    <mergeCell ref="D3:E3"/>
    <mergeCell ref="F3:F4"/>
  </mergeCells>
  <pageMargins left="0.75" right="0.75" top="1" bottom="1" header="0.5" footer="0.5"/>
  <headerFooter alignWithMargins="0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0905EB-6FD7-48CF-83D8-C1E02852D38B}">
  <sheetPr>
    <tabColor indexed="22"/>
  </sheetPr>
  <dimension ref="A1:D33"/>
  <sheetViews>
    <sheetView workbookViewId="0">
      <selection sqref="A1:D1"/>
    </sheetView>
  </sheetViews>
  <sheetFormatPr defaultRowHeight="12.75"/>
  <cols>
    <col min="1" max="1" width="21.28515625" style="578" customWidth="1"/>
    <col min="2" max="4" width="15.7109375" style="578" customWidth="1"/>
    <col min="5" max="16384" width="9.140625" style="578"/>
  </cols>
  <sheetData>
    <row r="1" spans="1:4" ht="14.1" customHeight="1">
      <c r="A1" s="1037" t="s">
        <v>735</v>
      </c>
      <c r="B1" s="1037"/>
      <c r="C1" s="1037"/>
      <c r="D1" s="1037"/>
    </row>
    <row r="2" spans="1:4" s="589" customFormat="1" ht="23.1" customHeight="1">
      <c r="A2" s="1004" t="s">
        <v>37</v>
      </c>
      <c r="B2" s="615" t="s">
        <v>734</v>
      </c>
      <c r="C2" s="615" t="s">
        <v>733</v>
      </c>
      <c r="D2" s="615" t="s">
        <v>732</v>
      </c>
    </row>
    <row r="3" spans="1:4" s="589" customFormat="1">
      <c r="A3" s="1004"/>
      <c r="B3" s="1038" t="s">
        <v>83</v>
      </c>
      <c r="C3" s="1039"/>
      <c r="D3" s="1040"/>
    </row>
    <row r="4" spans="1:4" ht="11.1" customHeight="1">
      <c r="A4" s="468" t="s">
        <v>44</v>
      </c>
      <c r="B4" s="614">
        <v>719</v>
      </c>
      <c r="C4" s="614">
        <v>375971</v>
      </c>
      <c r="D4" s="613">
        <v>77053</v>
      </c>
    </row>
    <row r="5" spans="1:4" ht="11.1" customHeight="1">
      <c r="A5" s="468" t="s">
        <v>28</v>
      </c>
      <c r="B5" s="614">
        <v>558</v>
      </c>
      <c r="C5" s="614">
        <v>345013</v>
      </c>
      <c r="D5" s="613">
        <v>71733</v>
      </c>
    </row>
    <row r="6" spans="1:4" ht="11.1" customHeight="1">
      <c r="A6" s="585" t="s">
        <v>27</v>
      </c>
      <c r="B6" s="611">
        <v>1277</v>
      </c>
      <c r="C6" s="611">
        <v>720984</v>
      </c>
      <c r="D6" s="471">
        <v>148786</v>
      </c>
    </row>
    <row r="7" spans="1:4" ht="11.1" customHeight="1">
      <c r="A7" s="468" t="s">
        <v>26</v>
      </c>
      <c r="B7" s="614">
        <v>198</v>
      </c>
      <c r="C7" s="614">
        <v>119984</v>
      </c>
      <c r="D7" s="613">
        <v>19389</v>
      </c>
    </row>
    <row r="8" spans="1:4" ht="11.1" customHeight="1">
      <c r="A8" s="468" t="s">
        <v>25</v>
      </c>
      <c r="B8" s="614">
        <v>148</v>
      </c>
      <c r="C8" s="614">
        <v>90580</v>
      </c>
      <c r="D8" s="613">
        <v>16030</v>
      </c>
    </row>
    <row r="9" spans="1:4" ht="11.1" customHeight="1">
      <c r="A9" s="468" t="s">
        <v>24</v>
      </c>
      <c r="B9" s="614">
        <v>182</v>
      </c>
      <c r="C9" s="614">
        <v>97863</v>
      </c>
      <c r="D9" s="613">
        <v>16176</v>
      </c>
    </row>
    <row r="10" spans="1:4" ht="11.1" customHeight="1">
      <c r="A10" s="586" t="s">
        <v>23</v>
      </c>
      <c r="B10" s="611">
        <v>528</v>
      </c>
      <c r="C10" s="611">
        <v>308427</v>
      </c>
      <c r="D10" s="471">
        <v>51595</v>
      </c>
    </row>
    <row r="11" spans="1:4" ht="11.1" customHeight="1">
      <c r="A11" s="468" t="s">
        <v>22</v>
      </c>
      <c r="B11" s="614">
        <v>211</v>
      </c>
      <c r="C11" s="614">
        <v>114167</v>
      </c>
      <c r="D11" s="613">
        <v>21274</v>
      </c>
    </row>
    <row r="12" spans="1:4" ht="11.1" customHeight="1">
      <c r="A12" s="468" t="s">
        <v>21</v>
      </c>
      <c r="B12" s="614">
        <v>136</v>
      </c>
      <c r="C12" s="614">
        <v>75146</v>
      </c>
      <c r="D12" s="613">
        <v>12473</v>
      </c>
    </row>
    <row r="13" spans="1:4" ht="11.1" customHeight="1">
      <c r="A13" s="468" t="s">
        <v>20</v>
      </c>
      <c r="B13" s="614">
        <v>171</v>
      </c>
      <c r="C13" s="614">
        <v>95244</v>
      </c>
      <c r="D13" s="613">
        <v>12915</v>
      </c>
    </row>
    <row r="14" spans="1:4" ht="11.1" customHeight="1">
      <c r="A14" s="586" t="s">
        <v>19</v>
      </c>
      <c r="B14" s="611">
        <v>518</v>
      </c>
      <c r="C14" s="611">
        <v>284557</v>
      </c>
      <c r="D14" s="471">
        <v>46662</v>
      </c>
    </row>
    <row r="15" spans="1:4" ht="11.1" customHeight="1">
      <c r="A15" s="468" t="s">
        <v>18</v>
      </c>
      <c r="B15" s="614">
        <v>215</v>
      </c>
      <c r="C15" s="614">
        <v>125246</v>
      </c>
      <c r="D15" s="613">
        <v>17348</v>
      </c>
    </row>
    <row r="16" spans="1:4" ht="11.1" customHeight="1">
      <c r="A16" s="468" t="s">
        <v>17</v>
      </c>
      <c r="B16" s="614">
        <v>174</v>
      </c>
      <c r="C16" s="614">
        <v>103563</v>
      </c>
      <c r="D16" s="613">
        <v>16526</v>
      </c>
    </row>
    <row r="17" spans="1:4" ht="11.1" customHeight="1">
      <c r="A17" s="468" t="s">
        <v>16</v>
      </c>
      <c r="B17" s="614">
        <v>132</v>
      </c>
      <c r="C17" s="614">
        <v>86764</v>
      </c>
      <c r="D17" s="613">
        <v>11569</v>
      </c>
    </row>
    <row r="18" spans="1:4" ht="11.1" customHeight="1">
      <c r="A18" s="586" t="s">
        <v>15</v>
      </c>
      <c r="B18" s="611">
        <v>521</v>
      </c>
      <c r="C18" s="611">
        <v>315573</v>
      </c>
      <c r="D18" s="471">
        <v>45443</v>
      </c>
    </row>
    <row r="19" spans="1:4" ht="11.1" customHeight="1">
      <c r="A19" s="585" t="s">
        <v>14</v>
      </c>
      <c r="B19" s="611">
        <v>1567</v>
      </c>
      <c r="C19" s="611">
        <v>908557</v>
      </c>
      <c r="D19" s="471">
        <v>143700</v>
      </c>
    </row>
    <row r="20" spans="1:4" ht="11.1" customHeight="1">
      <c r="A20" s="468" t="s">
        <v>13</v>
      </c>
      <c r="B20" s="614">
        <v>405</v>
      </c>
      <c r="C20" s="614">
        <v>244601</v>
      </c>
      <c r="D20" s="613">
        <v>39351</v>
      </c>
    </row>
    <row r="21" spans="1:4" ht="11.1" customHeight="1">
      <c r="A21" s="468" t="s">
        <v>12</v>
      </c>
      <c r="B21" s="614">
        <v>157</v>
      </c>
      <c r="C21" s="614">
        <v>83801</v>
      </c>
      <c r="D21" s="613">
        <v>13616</v>
      </c>
    </row>
    <row r="22" spans="1:4" ht="11.1" customHeight="1">
      <c r="A22" s="468" t="s">
        <v>11</v>
      </c>
      <c r="B22" s="614">
        <v>97</v>
      </c>
      <c r="C22" s="614">
        <v>68841</v>
      </c>
      <c r="D22" s="613">
        <v>9938</v>
      </c>
    </row>
    <row r="23" spans="1:4" ht="11.1" customHeight="1">
      <c r="A23" s="586" t="s">
        <v>10</v>
      </c>
      <c r="B23" s="611">
        <v>659</v>
      </c>
      <c r="C23" s="611">
        <v>397243</v>
      </c>
      <c r="D23" s="471">
        <v>62905</v>
      </c>
    </row>
    <row r="24" spans="1:4" ht="11.1" customHeight="1">
      <c r="A24" s="468" t="s">
        <v>9</v>
      </c>
      <c r="B24" s="614">
        <v>281</v>
      </c>
      <c r="C24" s="614">
        <v>159157</v>
      </c>
      <c r="D24" s="613">
        <v>26465</v>
      </c>
    </row>
    <row r="25" spans="1:4" ht="11.1" customHeight="1">
      <c r="A25" s="468" t="s">
        <v>8</v>
      </c>
      <c r="B25" s="614">
        <v>183</v>
      </c>
      <c r="C25" s="614">
        <v>113799</v>
      </c>
      <c r="D25" s="613">
        <v>20439</v>
      </c>
    </row>
    <row r="26" spans="1:4" ht="11.1" customHeight="1">
      <c r="A26" s="468" t="s">
        <v>7</v>
      </c>
      <c r="B26" s="614">
        <v>320</v>
      </c>
      <c r="C26" s="614">
        <v>244962</v>
      </c>
      <c r="D26" s="613">
        <v>32049</v>
      </c>
    </row>
    <row r="27" spans="1:4" ht="11.1" customHeight="1">
      <c r="A27" s="586" t="s">
        <v>6</v>
      </c>
      <c r="B27" s="611">
        <v>784</v>
      </c>
      <c r="C27" s="611">
        <v>517918</v>
      </c>
      <c r="D27" s="471">
        <v>78953</v>
      </c>
    </row>
    <row r="28" spans="1:4" ht="11.1" customHeight="1">
      <c r="A28" s="468" t="s">
        <v>5</v>
      </c>
      <c r="B28" s="614">
        <v>261</v>
      </c>
      <c r="C28" s="614">
        <v>139502</v>
      </c>
      <c r="D28" s="613">
        <v>27496</v>
      </c>
    </row>
    <row r="29" spans="1:4" ht="11.1" customHeight="1">
      <c r="A29" s="468" t="s">
        <v>4</v>
      </c>
      <c r="B29" s="614">
        <v>185</v>
      </c>
      <c r="C29" s="614">
        <v>91727</v>
      </c>
      <c r="D29" s="613">
        <v>15476</v>
      </c>
    </row>
    <row r="30" spans="1:4" ht="11.1" customHeight="1">
      <c r="A30" s="468" t="s">
        <v>3</v>
      </c>
      <c r="B30" s="614">
        <v>212</v>
      </c>
      <c r="C30" s="614">
        <v>127400</v>
      </c>
      <c r="D30" s="613">
        <v>20673</v>
      </c>
    </row>
    <row r="31" spans="1:4" ht="11.1" customHeight="1">
      <c r="A31" s="586" t="s">
        <v>2</v>
      </c>
      <c r="B31" s="611">
        <v>658</v>
      </c>
      <c r="C31" s="611">
        <v>358629</v>
      </c>
      <c r="D31" s="471">
        <v>63645</v>
      </c>
    </row>
    <row r="32" spans="1:4" ht="11.1" customHeight="1">
      <c r="A32" s="585" t="s">
        <v>1</v>
      </c>
      <c r="B32" s="611">
        <v>2101</v>
      </c>
      <c r="C32" s="611">
        <v>1273790</v>
      </c>
      <c r="D32" s="471">
        <v>205503</v>
      </c>
    </row>
    <row r="33" spans="1:4" s="606" customFormat="1" ht="11.1" customHeight="1">
      <c r="A33" s="612" t="s">
        <v>0</v>
      </c>
      <c r="B33" s="611">
        <v>4945</v>
      </c>
      <c r="C33" s="611">
        <v>2903331</v>
      </c>
      <c r="D33" s="471">
        <v>497989</v>
      </c>
    </row>
  </sheetData>
  <mergeCells count="3">
    <mergeCell ref="A1:D1"/>
    <mergeCell ref="A2:A3"/>
    <mergeCell ref="B3:D3"/>
  </mergeCells>
  <pageMargins left="0.75" right="0.75" top="1" bottom="1" header="0.5" footer="0.5"/>
  <headerFooter alignWithMargins="0"/>
</worksheet>
</file>

<file path=xl/worksheets/sheet5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7FF0C7-5C2F-4DC5-9E39-BFEE391AD068}">
  <sheetPr>
    <tabColor indexed="22"/>
  </sheetPr>
  <dimension ref="A1:F33"/>
  <sheetViews>
    <sheetView workbookViewId="0"/>
  </sheetViews>
  <sheetFormatPr defaultRowHeight="12.75"/>
  <cols>
    <col min="1" max="1" width="22" style="578" customWidth="1"/>
    <col min="2" max="6" width="11.85546875" style="578" customWidth="1"/>
    <col min="7" max="16384" width="9.140625" style="578"/>
  </cols>
  <sheetData>
    <row r="1" spans="1:6" ht="14.1" customHeight="1">
      <c r="A1" s="602" t="s">
        <v>742</v>
      </c>
      <c r="B1" s="602"/>
      <c r="C1" s="602"/>
      <c r="D1" s="602"/>
      <c r="E1" s="602"/>
      <c r="F1" s="618"/>
    </row>
    <row r="2" spans="1:6" s="610" customFormat="1" ht="24" customHeight="1">
      <c r="A2" s="1004" t="s">
        <v>37</v>
      </c>
      <c r="B2" s="599" t="s">
        <v>741</v>
      </c>
      <c r="C2" s="599" t="s">
        <v>740</v>
      </c>
      <c r="D2" s="258" t="s">
        <v>739</v>
      </c>
      <c r="E2" s="1004" t="s">
        <v>738</v>
      </c>
      <c r="F2" s="1004"/>
    </row>
    <row r="3" spans="1:6" s="610" customFormat="1" ht="12" customHeight="1">
      <c r="A3" s="1004"/>
      <c r="B3" s="1004" t="s">
        <v>83</v>
      </c>
      <c r="C3" s="1004"/>
      <c r="D3" s="1004"/>
      <c r="E3" s="599" t="s">
        <v>737</v>
      </c>
      <c r="F3" s="599" t="s">
        <v>736</v>
      </c>
    </row>
    <row r="4" spans="1:6" ht="10.5" customHeight="1">
      <c r="A4" s="468" t="s">
        <v>44</v>
      </c>
      <c r="B4" s="474">
        <v>14</v>
      </c>
      <c r="C4" s="474">
        <v>69</v>
      </c>
      <c r="D4" s="474">
        <v>80</v>
      </c>
      <c r="E4" s="617">
        <v>73.901132214700681</v>
      </c>
      <c r="F4" s="617">
        <v>108.11067095545449</v>
      </c>
    </row>
    <row r="5" spans="1:6" ht="10.5" customHeight="1">
      <c r="A5" s="468" t="s">
        <v>28</v>
      </c>
      <c r="B5" s="474">
        <v>23</v>
      </c>
      <c r="C5" s="474">
        <v>64</v>
      </c>
      <c r="D5" s="474">
        <v>11</v>
      </c>
      <c r="E5" s="617">
        <v>33.605130083338153</v>
      </c>
      <c r="F5" s="617">
        <v>68.732289839427878</v>
      </c>
    </row>
    <row r="6" spans="1:6" ht="10.5" customHeight="1">
      <c r="A6" s="585" t="s">
        <v>27</v>
      </c>
      <c r="B6" s="469">
        <v>37</v>
      </c>
      <c r="C6" s="469">
        <v>133</v>
      </c>
      <c r="D6" s="469">
        <v>91</v>
      </c>
      <c r="E6" s="616">
        <v>57.094110091859903</v>
      </c>
      <c r="F6" s="616">
        <v>91.686378530087381</v>
      </c>
    </row>
    <row r="7" spans="1:6" ht="10.5" customHeight="1">
      <c r="A7" s="468" t="s">
        <v>26</v>
      </c>
      <c r="B7" s="474">
        <v>11</v>
      </c>
      <c r="C7" s="474">
        <v>25</v>
      </c>
      <c r="D7" s="474">
        <v>2</v>
      </c>
      <c r="E7" s="617">
        <v>82.428491873462391</v>
      </c>
      <c r="F7" s="617">
        <v>95.537629734410146</v>
      </c>
    </row>
    <row r="8" spans="1:6" ht="10.5" customHeight="1">
      <c r="A8" s="468" t="s">
        <v>25</v>
      </c>
      <c r="B8" s="474">
        <v>8</v>
      </c>
      <c r="C8" s="474">
        <v>21</v>
      </c>
      <c r="D8" s="474">
        <v>3</v>
      </c>
      <c r="E8" s="617">
        <v>46.631205673758863</v>
      </c>
      <c r="F8" s="617">
        <v>88.549323017408128</v>
      </c>
    </row>
    <row r="9" spans="1:6" ht="10.5" customHeight="1">
      <c r="A9" s="468" t="s">
        <v>24</v>
      </c>
      <c r="B9" s="474">
        <v>11</v>
      </c>
      <c r="C9" s="474">
        <v>28</v>
      </c>
      <c r="D9" s="474">
        <v>6</v>
      </c>
      <c r="E9" s="617">
        <v>86.630096033167405</v>
      </c>
      <c r="F9" s="617">
        <v>105.30086161916715</v>
      </c>
    </row>
    <row r="10" spans="1:6" ht="10.5" customHeight="1">
      <c r="A10" s="586" t="s">
        <v>23</v>
      </c>
      <c r="B10" s="469">
        <v>30</v>
      </c>
      <c r="C10" s="469">
        <v>74</v>
      </c>
      <c r="D10" s="469">
        <v>11</v>
      </c>
      <c r="E10" s="616">
        <v>73.610578660351848</v>
      </c>
      <c r="F10" s="616">
        <v>96.724342548145273</v>
      </c>
    </row>
    <row r="11" spans="1:6" ht="10.5" customHeight="1">
      <c r="A11" s="468" t="s">
        <v>22</v>
      </c>
      <c r="B11" s="474">
        <v>8</v>
      </c>
      <c r="C11" s="474">
        <v>30</v>
      </c>
      <c r="D11" s="474">
        <v>5</v>
      </c>
      <c r="E11" s="617">
        <v>50.001438603713368</v>
      </c>
      <c r="F11" s="617">
        <v>89.912732085510612</v>
      </c>
    </row>
    <row r="12" spans="1:6" ht="10.5" customHeight="1">
      <c r="A12" s="468" t="s">
        <v>21</v>
      </c>
      <c r="B12" s="474">
        <v>10</v>
      </c>
      <c r="C12" s="474">
        <v>25</v>
      </c>
      <c r="D12" s="474">
        <v>3</v>
      </c>
      <c r="E12" s="617">
        <v>68.89237224028885</v>
      </c>
      <c r="F12" s="617">
        <v>102.4768188163364</v>
      </c>
    </row>
    <row r="13" spans="1:6" ht="10.5" customHeight="1">
      <c r="A13" s="468" t="s">
        <v>20</v>
      </c>
      <c r="B13" s="474">
        <v>8</v>
      </c>
      <c r="C13" s="474">
        <v>24</v>
      </c>
      <c r="D13" s="474">
        <v>3</v>
      </c>
      <c r="E13" s="617">
        <v>66.665731499470454</v>
      </c>
      <c r="F13" s="617">
        <v>94.825953695196276</v>
      </c>
    </row>
    <row r="14" spans="1:6" ht="10.5" customHeight="1">
      <c r="A14" s="586" t="s">
        <v>19</v>
      </c>
      <c r="B14" s="469">
        <v>26</v>
      </c>
      <c r="C14" s="469">
        <v>79</v>
      </c>
      <c r="D14" s="469">
        <v>11</v>
      </c>
      <c r="E14" s="616">
        <v>59.661438699306146</v>
      </c>
      <c r="F14" s="616">
        <v>94.566450481609849</v>
      </c>
    </row>
    <row r="15" spans="1:6" ht="10.5" customHeight="1">
      <c r="A15" s="468" t="s">
        <v>18</v>
      </c>
      <c r="B15" s="474">
        <v>7</v>
      </c>
      <c r="C15" s="474">
        <v>31</v>
      </c>
      <c r="D15" s="474">
        <v>8</v>
      </c>
      <c r="E15" s="617">
        <v>40.266696151007821</v>
      </c>
      <c r="F15" s="617">
        <v>123.06798283394231</v>
      </c>
    </row>
    <row r="16" spans="1:6" ht="10.5" customHeight="1">
      <c r="A16" s="468" t="s">
        <v>17</v>
      </c>
      <c r="B16" s="474">
        <v>10</v>
      </c>
      <c r="C16" s="474">
        <v>33</v>
      </c>
      <c r="D16" s="474">
        <v>4</v>
      </c>
      <c r="E16" s="617">
        <v>82.200411587779001</v>
      </c>
      <c r="F16" s="617">
        <v>111.74924806078835</v>
      </c>
    </row>
    <row r="17" spans="1:6" ht="10.5" customHeight="1">
      <c r="A17" s="468" t="s">
        <v>16</v>
      </c>
      <c r="B17" s="474">
        <v>8</v>
      </c>
      <c r="C17" s="474">
        <v>25</v>
      </c>
      <c r="D17" s="474">
        <v>2</v>
      </c>
      <c r="E17" s="617">
        <v>51.153127673318316</v>
      </c>
      <c r="F17" s="617">
        <v>96.876691283018204</v>
      </c>
    </row>
    <row r="18" spans="1:6" ht="10.5" customHeight="1">
      <c r="A18" s="586" t="s">
        <v>15</v>
      </c>
      <c r="B18" s="469">
        <v>25</v>
      </c>
      <c r="C18" s="469">
        <v>89</v>
      </c>
      <c r="D18" s="469">
        <v>14</v>
      </c>
      <c r="E18" s="616">
        <v>57.120186577832321</v>
      </c>
      <c r="F18" s="616">
        <v>112.81405501604608</v>
      </c>
    </row>
    <row r="19" spans="1:6" ht="10.5" customHeight="1">
      <c r="A19" s="585" t="s">
        <v>14</v>
      </c>
      <c r="B19" s="469">
        <v>81</v>
      </c>
      <c r="C19" s="469">
        <v>242</v>
      </c>
      <c r="D19" s="469">
        <v>36</v>
      </c>
      <c r="E19" s="616">
        <v>63.91512888471788</v>
      </c>
      <c r="F19" s="616">
        <v>100.99322057038935</v>
      </c>
    </row>
    <row r="20" spans="1:6" ht="10.5" customHeight="1">
      <c r="A20" s="468" t="s">
        <v>13</v>
      </c>
      <c r="B20" s="474">
        <v>21</v>
      </c>
      <c r="C20" s="474">
        <v>77</v>
      </c>
      <c r="D20" s="474">
        <v>2</v>
      </c>
      <c r="E20" s="617">
        <v>34.744736908063416</v>
      </c>
      <c r="F20" s="617">
        <v>124.84869393935374</v>
      </c>
    </row>
    <row r="21" spans="1:6" ht="10.5" customHeight="1">
      <c r="A21" s="468" t="s">
        <v>12</v>
      </c>
      <c r="B21" s="474">
        <v>10</v>
      </c>
      <c r="C21" s="474">
        <v>32</v>
      </c>
      <c r="D21" s="474">
        <v>3</v>
      </c>
      <c r="E21" s="617">
        <v>39.995283883983547</v>
      </c>
      <c r="F21" s="617">
        <v>104.07223517698536</v>
      </c>
    </row>
    <row r="22" spans="1:6" ht="10.5" customHeight="1">
      <c r="A22" s="468" t="s">
        <v>11</v>
      </c>
      <c r="B22" s="474">
        <v>8</v>
      </c>
      <c r="C22" s="474">
        <v>20</v>
      </c>
      <c r="D22" s="474">
        <v>3</v>
      </c>
      <c r="E22" s="617">
        <v>43.667968612547945</v>
      </c>
      <c r="F22" s="617">
        <v>99.224361971115911</v>
      </c>
    </row>
    <row r="23" spans="1:6" ht="10.5" customHeight="1">
      <c r="A23" s="586" t="s">
        <v>10</v>
      </c>
      <c r="B23" s="469">
        <v>39</v>
      </c>
      <c r="C23" s="469">
        <v>129</v>
      </c>
      <c r="D23" s="469">
        <v>8</v>
      </c>
      <c r="E23" s="616">
        <v>37.601583046518911</v>
      </c>
      <c r="F23" s="616">
        <v>115.17339940635756</v>
      </c>
    </row>
    <row r="24" spans="1:6" ht="10.5" customHeight="1">
      <c r="A24" s="468" t="s">
        <v>9</v>
      </c>
      <c r="B24" s="474">
        <v>14</v>
      </c>
      <c r="C24" s="474">
        <v>51</v>
      </c>
      <c r="D24" s="474">
        <v>15</v>
      </c>
      <c r="E24" s="617">
        <v>44.697669491131649</v>
      </c>
      <c r="F24" s="617">
        <v>113.65946951603701</v>
      </c>
    </row>
    <row r="25" spans="1:6" ht="10.5" customHeight="1">
      <c r="A25" s="468" t="s">
        <v>8</v>
      </c>
      <c r="B25" s="474">
        <v>14</v>
      </c>
      <c r="C25" s="474">
        <v>34</v>
      </c>
      <c r="D25" s="474">
        <v>4</v>
      </c>
      <c r="E25" s="617">
        <v>62.759704328579481</v>
      </c>
      <c r="F25" s="617">
        <v>118.61832077008206</v>
      </c>
    </row>
    <row r="26" spans="1:6" ht="10.5" customHeight="1">
      <c r="A26" s="468" t="s">
        <v>7</v>
      </c>
      <c r="B26" s="474">
        <v>16</v>
      </c>
      <c r="C26" s="474">
        <v>46</v>
      </c>
      <c r="D26" s="474">
        <v>1</v>
      </c>
      <c r="E26" s="617">
        <v>107.09567996868833</v>
      </c>
      <c r="F26" s="617">
        <v>119.68557869502112</v>
      </c>
    </row>
    <row r="27" spans="1:6" ht="10.5" customHeight="1">
      <c r="A27" s="586" t="s">
        <v>6</v>
      </c>
      <c r="B27" s="469">
        <v>44</v>
      </c>
      <c r="C27" s="469">
        <v>131</v>
      </c>
      <c r="D27" s="469">
        <v>20</v>
      </c>
      <c r="E27" s="616">
        <v>72.772831078127084</v>
      </c>
      <c r="F27" s="616">
        <v>117.20691144004627</v>
      </c>
    </row>
    <row r="28" spans="1:6" ht="10.5" customHeight="1">
      <c r="A28" s="468" t="s">
        <v>5</v>
      </c>
      <c r="B28" s="474">
        <v>12</v>
      </c>
      <c r="C28" s="474">
        <v>38</v>
      </c>
      <c r="D28" s="474">
        <v>7</v>
      </c>
      <c r="E28" s="617">
        <v>47.479284412381865</v>
      </c>
      <c r="F28" s="617">
        <v>96.415552390142295</v>
      </c>
    </row>
    <row r="29" spans="1:6" ht="10.5" customHeight="1">
      <c r="A29" s="468" t="s">
        <v>4</v>
      </c>
      <c r="B29" s="474">
        <v>10</v>
      </c>
      <c r="C29" s="474">
        <v>37</v>
      </c>
      <c r="D29" s="474">
        <v>2</v>
      </c>
      <c r="E29" s="617">
        <v>68.057807346117286</v>
      </c>
      <c r="F29" s="617">
        <v>105.48163470677028</v>
      </c>
    </row>
    <row r="30" spans="1:6" ht="10.5" customHeight="1">
      <c r="A30" s="468" t="s">
        <v>3</v>
      </c>
      <c r="B30" s="474">
        <v>8</v>
      </c>
      <c r="C30" s="474">
        <v>34</v>
      </c>
      <c r="D30" s="474">
        <v>11</v>
      </c>
      <c r="E30" s="617">
        <v>76.982874148118825</v>
      </c>
      <c r="F30" s="617">
        <v>113.59289975820644</v>
      </c>
    </row>
    <row r="31" spans="1:6" ht="10.5" customHeight="1">
      <c r="A31" s="586" t="s">
        <v>2</v>
      </c>
      <c r="B31" s="469">
        <v>30</v>
      </c>
      <c r="C31" s="469">
        <v>109</v>
      </c>
      <c r="D31" s="469">
        <v>20</v>
      </c>
      <c r="E31" s="616">
        <v>62.666516856007838</v>
      </c>
      <c r="F31" s="616">
        <v>104.45522533934424</v>
      </c>
    </row>
    <row r="32" spans="1:6" ht="10.5" customHeight="1">
      <c r="A32" s="585" t="s">
        <v>1</v>
      </c>
      <c r="B32" s="469">
        <v>113</v>
      </c>
      <c r="C32" s="469">
        <v>369</v>
      </c>
      <c r="D32" s="469">
        <v>48</v>
      </c>
      <c r="E32" s="616">
        <v>58.93626876872321</v>
      </c>
      <c r="F32" s="616">
        <v>112.40930431071276</v>
      </c>
    </row>
    <row r="33" spans="1:6" ht="10.5" customHeight="1">
      <c r="A33" s="285" t="s">
        <v>0</v>
      </c>
      <c r="B33" s="272">
        <v>231</v>
      </c>
      <c r="C33" s="272">
        <v>744</v>
      </c>
      <c r="D33" s="272">
        <v>175</v>
      </c>
      <c r="E33" s="616">
        <v>59.892861134730396</v>
      </c>
      <c r="F33" s="616">
        <v>102.73746097379011</v>
      </c>
    </row>
  </sheetData>
  <mergeCells count="3">
    <mergeCell ref="A2:A3"/>
    <mergeCell ref="E2:F2"/>
    <mergeCell ref="B3:D3"/>
  </mergeCells>
  <pageMargins left="0.75" right="0.75" top="1" bottom="1" header="0.5" footer="0.5"/>
  <headerFooter alignWithMargins="0"/>
  <legacyDrawing r:id="rId1"/>
</worksheet>
</file>

<file path=xl/worksheets/sheet5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55A153-DEC0-4524-82CE-D12E8C427C70}">
  <sheetPr>
    <tabColor indexed="22"/>
  </sheetPr>
  <dimension ref="A1:G38"/>
  <sheetViews>
    <sheetView workbookViewId="0"/>
  </sheetViews>
  <sheetFormatPr defaultRowHeight="12.75"/>
  <cols>
    <col min="1" max="1" width="24" style="503" customWidth="1"/>
    <col min="2" max="3" width="12.7109375" style="503" customWidth="1"/>
    <col min="4" max="4" width="12.140625" style="503" customWidth="1"/>
    <col min="5" max="6" width="13.7109375" style="503" customWidth="1"/>
    <col min="7" max="7" width="16.42578125" style="503" customWidth="1"/>
    <col min="8" max="16384" width="9.140625" style="503"/>
  </cols>
  <sheetData>
    <row r="1" spans="1:7" s="642" customFormat="1" ht="12.75" customHeight="1">
      <c r="A1" s="643" t="s">
        <v>757</v>
      </c>
      <c r="B1" s="643"/>
      <c r="C1" s="643"/>
      <c r="D1" s="643"/>
      <c r="E1" s="643"/>
    </row>
    <row r="2" spans="1:7" s="640" customFormat="1" ht="15" customHeight="1">
      <c r="A2" s="1031" t="s">
        <v>37</v>
      </c>
      <c r="B2" s="1041" t="s">
        <v>756</v>
      </c>
      <c r="C2" s="1042"/>
      <c r="D2" s="949" t="s">
        <v>755</v>
      </c>
      <c r="E2" s="958"/>
      <c r="F2" s="958"/>
      <c r="G2" s="929"/>
    </row>
    <row r="3" spans="1:7" s="640" customFormat="1" ht="12.75" customHeight="1">
      <c r="A3" s="1027"/>
      <c r="B3" s="1043"/>
      <c r="C3" s="1044"/>
      <c r="D3" s="948" t="s">
        <v>753</v>
      </c>
      <c r="E3" s="949" t="s">
        <v>754</v>
      </c>
      <c r="F3" s="958"/>
      <c r="G3" s="929"/>
    </row>
    <row r="4" spans="1:7" s="640" customFormat="1" ht="29.25" customHeight="1">
      <c r="A4" s="1027"/>
      <c r="B4" s="1045"/>
      <c r="C4" s="1046"/>
      <c r="D4" s="948"/>
      <c r="E4" s="1031" t="s">
        <v>753</v>
      </c>
      <c r="F4" s="949" t="s">
        <v>752</v>
      </c>
      <c r="G4" s="929"/>
    </row>
    <row r="5" spans="1:7" s="640" customFormat="1" ht="47.25" customHeight="1">
      <c r="A5" s="961"/>
      <c r="B5" s="83" t="s">
        <v>751</v>
      </c>
      <c r="C5" s="641" t="s">
        <v>750</v>
      </c>
      <c r="D5" s="948"/>
      <c r="E5" s="961"/>
      <c r="F5" s="19" t="s">
        <v>83</v>
      </c>
      <c r="G5" s="83" t="s">
        <v>749</v>
      </c>
    </row>
    <row r="6" spans="1:7" ht="10.5" customHeight="1">
      <c r="A6" s="630" t="s">
        <v>748</v>
      </c>
      <c r="B6" s="625">
        <v>26.804016064257031</v>
      </c>
      <c r="C6" s="639">
        <v>104355</v>
      </c>
      <c r="D6" s="626">
        <v>129534</v>
      </c>
      <c r="E6" s="627">
        <v>41003</v>
      </c>
      <c r="F6" s="635">
        <v>4377</v>
      </c>
      <c r="G6" s="638">
        <v>42.470405588977293</v>
      </c>
    </row>
    <row r="7" spans="1:7" ht="10.5" customHeight="1">
      <c r="A7" s="637" t="s">
        <v>27</v>
      </c>
      <c r="B7" s="620">
        <v>26.804016064257031</v>
      </c>
      <c r="C7" s="623">
        <v>104355</v>
      </c>
      <c r="D7" s="631">
        <v>129534</v>
      </c>
      <c r="E7" s="622">
        <v>41003</v>
      </c>
      <c r="F7" s="633">
        <v>4377</v>
      </c>
      <c r="G7" s="620">
        <v>42.470405588977293</v>
      </c>
    </row>
    <row r="8" spans="1:7" ht="10.5" customHeight="1">
      <c r="A8" s="630" t="s">
        <v>26</v>
      </c>
      <c r="B8" s="625">
        <v>27.380046948356807</v>
      </c>
      <c r="C8" s="182">
        <v>93853</v>
      </c>
      <c r="D8" s="626">
        <v>17073</v>
      </c>
      <c r="E8" s="627">
        <v>6494</v>
      </c>
      <c r="F8" s="635">
        <v>779</v>
      </c>
      <c r="G8" s="625">
        <v>44.061085972850677</v>
      </c>
    </row>
    <row r="9" spans="1:7" ht="10.5" customHeight="1">
      <c r="A9" s="630" t="s">
        <v>25</v>
      </c>
      <c r="B9" s="625">
        <v>28.835483870967742</v>
      </c>
      <c r="C9" s="182">
        <v>94181</v>
      </c>
      <c r="D9" s="626">
        <v>13783</v>
      </c>
      <c r="E9" s="627">
        <v>4803</v>
      </c>
      <c r="F9" s="635">
        <v>600</v>
      </c>
      <c r="G9" s="625">
        <v>38.216560509554142</v>
      </c>
    </row>
    <row r="10" spans="1:7" ht="10.5" customHeight="1">
      <c r="A10" s="630" t="s">
        <v>24</v>
      </c>
      <c r="B10" s="625">
        <v>28.910140845070419</v>
      </c>
      <c r="C10" s="182">
        <v>91626</v>
      </c>
      <c r="D10" s="626">
        <v>16654</v>
      </c>
      <c r="E10" s="627">
        <v>6239</v>
      </c>
      <c r="F10" s="635">
        <v>879</v>
      </c>
      <c r="G10" s="625">
        <v>40.998134328358212</v>
      </c>
    </row>
    <row r="11" spans="1:7" ht="10.5" customHeight="1">
      <c r="A11" s="634" t="s">
        <v>23</v>
      </c>
      <c r="B11" s="620">
        <v>28.291475710357471</v>
      </c>
      <c r="C11" s="623">
        <v>93207</v>
      </c>
      <c r="D11" s="621">
        <v>47510</v>
      </c>
      <c r="E11" s="622">
        <v>17536</v>
      </c>
      <c r="F11" s="633">
        <v>2258</v>
      </c>
      <c r="G11" s="620">
        <v>41.189346953666544</v>
      </c>
    </row>
    <row r="12" spans="1:7" ht="10.5" customHeight="1">
      <c r="A12" s="630" t="s">
        <v>22</v>
      </c>
      <c r="B12" s="625">
        <v>27.192920353982302</v>
      </c>
      <c r="C12" s="182">
        <v>91250</v>
      </c>
      <c r="D12" s="626">
        <v>19476</v>
      </c>
      <c r="E12" s="627">
        <v>7206</v>
      </c>
      <c r="F12" s="635">
        <v>784</v>
      </c>
      <c r="G12" s="625">
        <v>41.415742208135235</v>
      </c>
    </row>
    <row r="13" spans="1:7" ht="10.5" customHeight="1">
      <c r="A13" s="630" t="s">
        <v>21</v>
      </c>
      <c r="B13" s="625">
        <v>29.889494163424125</v>
      </c>
      <c r="C13" s="182">
        <v>87663</v>
      </c>
      <c r="D13" s="626">
        <v>11932</v>
      </c>
      <c r="E13" s="627">
        <v>4672</v>
      </c>
      <c r="F13" s="635">
        <v>568</v>
      </c>
      <c r="G13" s="625">
        <v>42.293373045420701</v>
      </c>
    </row>
    <row r="14" spans="1:7" ht="10.5" customHeight="1">
      <c r="A14" s="630" t="s">
        <v>20</v>
      </c>
      <c r="B14" s="625">
        <v>28.996842105263159</v>
      </c>
      <c r="C14" s="182">
        <v>87248</v>
      </c>
      <c r="D14" s="626">
        <v>13398</v>
      </c>
      <c r="E14" s="627">
        <v>5176</v>
      </c>
      <c r="F14" s="635">
        <v>572</v>
      </c>
      <c r="G14" s="625">
        <v>40.711743772241995</v>
      </c>
    </row>
    <row r="15" spans="1:7" ht="10.5" customHeight="1">
      <c r="A15" s="634" t="s">
        <v>19</v>
      </c>
      <c r="B15" s="620">
        <v>28.407344064386319</v>
      </c>
      <c r="C15" s="623">
        <v>89102</v>
      </c>
      <c r="D15" s="621">
        <v>44806</v>
      </c>
      <c r="E15" s="622">
        <v>17054</v>
      </c>
      <c r="F15" s="633">
        <v>1924</v>
      </c>
      <c r="G15" s="620">
        <v>41.456582633053223</v>
      </c>
    </row>
    <row r="16" spans="1:7" ht="10.5" customHeight="1">
      <c r="A16" s="630" t="s">
        <v>18</v>
      </c>
      <c r="B16" s="625">
        <v>31.396907216494846</v>
      </c>
      <c r="C16" s="182">
        <v>86727</v>
      </c>
      <c r="D16" s="626">
        <v>15628</v>
      </c>
      <c r="E16" s="627">
        <v>5636</v>
      </c>
      <c r="F16" s="635">
        <v>599</v>
      </c>
      <c r="G16" s="625">
        <v>29.697570649479427</v>
      </c>
    </row>
    <row r="17" spans="1:7" ht="10.5" customHeight="1">
      <c r="A17" s="630" t="s">
        <v>17</v>
      </c>
      <c r="B17" s="625">
        <v>30.73227848101266</v>
      </c>
      <c r="C17" s="182">
        <v>82097</v>
      </c>
      <c r="D17" s="626">
        <v>12623</v>
      </c>
      <c r="E17" s="627">
        <v>5618</v>
      </c>
      <c r="F17" s="635">
        <v>941</v>
      </c>
      <c r="G17" s="625">
        <v>45.969711773326821</v>
      </c>
    </row>
    <row r="18" spans="1:7" ht="10.5" customHeight="1">
      <c r="A18" s="630" t="s">
        <v>16</v>
      </c>
      <c r="B18" s="625">
        <v>33.279475982532752</v>
      </c>
      <c r="C18" s="182">
        <v>82475</v>
      </c>
      <c r="D18" s="626">
        <v>9804</v>
      </c>
      <c r="E18" s="627">
        <v>3789</v>
      </c>
      <c r="F18" s="635">
        <v>732</v>
      </c>
      <c r="G18" s="625">
        <v>43.675417661097853</v>
      </c>
    </row>
    <row r="19" spans="1:7" ht="10.5" customHeight="1">
      <c r="A19" s="634" t="s">
        <v>15</v>
      </c>
      <c r="B19" s="620">
        <v>31.633869239013933</v>
      </c>
      <c r="C19" s="623">
        <v>84106</v>
      </c>
      <c r="D19" s="621">
        <v>38055</v>
      </c>
      <c r="E19" s="622">
        <v>15043</v>
      </c>
      <c r="F19" s="633">
        <v>2272</v>
      </c>
      <c r="G19" s="620">
        <v>39.58188153310104</v>
      </c>
    </row>
    <row r="20" spans="1:7" ht="10.5" customHeight="1">
      <c r="A20" s="637" t="s">
        <v>14</v>
      </c>
      <c r="B20" s="620">
        <v>29.362922465208747</v>
      </c>
      <c r="C20" s="631">
        <v>88865.599241507982</v>
      </c>
      <c r="D20" s="636">
        <v>130371</v>
      </c>
      <c r="E20" s="636">
        <v>49633</v>
      </c>
      <c r="F20" s="636">
        <v>6454</v>
      </c>
      <c r="G20" s="620">
        <v>40.685872785727796</v>
      </c>
    </row>
    <row r="21" spans="1:7" ht="10.5" customHeight="1">
      <c r="A21" s="630" t="s">
        <v>13</v>
      </c>
      <c r="B21" s="625">
        <v>29.732890855457228</v>
      </c>
      <c r="C21" s="182">
        <v>84650</v>
      </c>
      <c r="D21" s="626">
        <v>24284</v>
      </c>
      <c r="E21" s="627">
        <v>9157</v>
      </c>
      <c r="F21" s="635">
        <v>1486</v>
      </c>
      <c r="G21" s="625">
        <v>33.177048448314359</v>
      </c>
    </row>
    <row r="22" spans="1:7" ht="10.5" customHeight="1">
      <c r="A22" s="630" t="s">
        <v>12</v>
      </c>
      <c r="B22" s="625">
        <v>31.619281045751634</v>
      </c>
      <c r="C22" s="182">
        <v>87219</v>
      </c>
      <c r="D22" s="626">
        <v>13029</v>
      </c>
      <c r="E22" s="627">
        <v>4675</v>
      </c>
      <c r="F22" s="635">
        <v>665</v>
      </c>
      <c r="G22" s="625">
        <v>35.41001064962726</v>
      </c>
    </row>
    <row r="23" spans="1:7" ht="10.5" customHeight="1">
      <c r="A23" s="630" t="s">
        <v>11</v>
      </c>
      <c r="B23" s="625">
        <v>31.864824120603014</v>
      </c>
      <c r="C23" s="182">
        <v>85790</v>
      </c>
      <c r="D23" s="626">
        <v>8559</v>
      </c>
      <c r="E23" s="627">
        <v>3490</v>
      </c>
      <c r="F23" s="635">
        <v>511</v>
      </c>
      <c r="G23" s="625">
        <v>37.490829053558329</v>
      </c>
    </row>
    <row r="24" spans="1:7" ht="10.5" customHeight="1">
      <c r="A24" s="634" t="s">
        <v>10</v>
      </c>
      <c r="B24" s="620">
        <v>30.579459002535923</v>
      </c>
      <c r="C24" s="623">
        <v>85537</v>
      </c>
      <c r="D24" s="621">
        <v>45872</v>
      </c>
      <c r="E24" s="622">
        <v>17322</v>
      </c>
      <c r="F24" s="633">
        <v>2662</v>
      </c>
      <c r="G24" s="620">
        <v>34.481865284974091</v>
      </c>
    </row>
    <row r="25" spans="1:7" ht="10.5" customHeight="1">
      <c r="A25" s="630" t="s">
        <v>9</v>
      </c>
      <c r="B25" s="625">
        <v>27.447026022304833</v>
      </c>
      <c r="C25" s="182">
        <v>80730</v>
      </c>
      <c r="D25" s="626">
        <v>19217</v>
      </c>
      <c r="E25" s="627">
        <v>6934</v>
      </c>
      <c r="F25" s="635">
        <v>1030</v>
      </c>
      <c r="G25" s="625">
        <v>34.083388484447383</v>
      </c>
    </row>
    <row r="26" spans="1:7" ht="10.5" customHeight="1">
      <c r="A26" s="630" t="s">
        <v>8</v>
      </c>
      <c r="B26" s="625">
        <v>31.752480417754569</v>
      </c>
      <c r="C26" s="182">
        <v>80710</v>
      </c>
      <c r="D26" s="626">
        <v>16356</v>
      </c>
      <c r="E26" s="627">
        <v>6082</v>
      </c>
      <c r="F26" s="635">
        <v>1117</v>
      </c>
      <c r="G26" s="625">
        <v>40.295815295815295</v>
      </c>
    </row>
    <row r="27" spans="1:7" ht="10.5" customHeight="1">
      <c r="A27" s="630" t="s">
        <v>7</v>
      </c>
      <c r="B27" s="625">
        <v>28.691666666666666</v>
      </c>
      <c r="C27" s="182">
        <v>72447</v>
      </c>
      <c r="D27" s="626">
        <v>17013</v>
      </c>
      <c r="E27" s="627">
        <v>7000</v>
      </c>
      <c r="F27" s="635">
        <v>1539</v>
      </c>
      <c r="G27" s="625">
        <v>36.495138724211522</v>
      </c>
    </row>
    <row r="28" spans="1:7" ht="10.5" customHeight="1">
      <c r="A28" s="634" t="s">
        <v>6</v>
      </c>
      <c r="B28" s="620">
        <v>29.032926001357772</v>
      </c>
      <c r="C28" s="623">
        <v>77658</v>
      </c>
      <c r="D28" s="621">
        <v>52586</v>
      </c>
      <c r="E28" s="622">
        <v>20016</v>
      </c>
      <c r="F28" s="633">
        <v>3686</v>
      </c>
      <c r="G28" s="620">
        <v>36.819498551593249</v>
      </c>
    </row>
    <row r="29" spans="1:7" ht="10.5" customHeight="1">
      <c r="A29" s="630" t="s">
        <v>5</v>
      </c>
      <c r="B29" s="625">
        <v>30.662260536398467</v>
      </c>
      <c r="C29" s="182">
        <v>78967</v>
      </c>
      <c r="D29" s="626">
        <v>20473</v>
      </c>
      <c r="E29" s="627">
        <v>8273</v>
      </c>
      <c r="F29" s="635">
        <v>1292</v>
      </c>
      <c r="G29" s="625">
        <v>41.516709511568124</v>
      </c>
    </row>
    <row r="30" spans="1:7" ht="10.5" customHeight="1">
      <c r="A30" s="630" t="s">
        <v>4</v>
      </c>
      <c r="B30" s="625">
        <v>34.85474860335195</v>
      </c>
      <c r="C30" s="182">
        <v>77561</v>
      </c>
      <c r="D30" s="626">
        <v>14016</v>
      </c>
      <c r="E30" s="627">
        <v>5707</v>
      </c>
      <c r="F30" s="635">
        <v>1020</v>
      </c>
      <c r="G30" s="625">
        <v>41.717791411042946</v>
      </c>
    </row>
    <row r="31" spans="1:7" ht="10.5" customHeight="1">
      <c r="A31" s="630" t="s">
        <v>3</v>
      </c>
      <c r="B31" s="625">
        <v>30.934047619047618</v>
      </c>
      <c r="C31" s="182">
        <v>82564</v>
      </c>
      <c r="D31" s="626">
        <v>17181</v>
      </c>
      <c r="E31" s="627">
        <v>5713</v>
      </c>
      <c r="F31" s="635">
        <v>855</v>
      </c>
      <c r="G31" s="625">
        <v>34.337349397590359</v>
      </c>
    </row>
    <row r="32" spans="1:7" ht="10.5" customHeight="1">
      <c r="A32" s="634" t="s">
        <v>2</v>
      </c>
      <c r="B32" s="620">
        <v>31.904615384615386</v>
      </c>
      <c r="C32" s="623">
        <v>79669</v>
      </c>
      <c r="D32" s="621">
        <v>51670</v>
      </c>
      <c r="E32" s="622">
        <v>19693</v>
      </c>
      <c r="F32" s="633">
        <v>3167</v>
      </c>
      <c r="G32" s="620">
        <v>39.356281844165522</v>
      </c>
    </row>
    <row r="33" spans="1:7" ht="10.5" customHeight="1">
      <c r="A33" s="634" t="s">
        <v>1</v>
      </c>
      <c r="B33" s="620">
        <v>30.439079878665321</v>
      </c>
      <c r="C33" s="623">
        <v>80716.704570222093</v>
      </c>
      <c r="D33" s="621">
        <v>150128</v>
      </c>
      <c r="E33" s="622">
        <v>57031</v>
      </c>
      <c r="F33" s="633">
        <v>9515</v>
      </c>
      <c r="G33" s="620">
        <v>36.911319730002326</v>
      </c>
    </row>
    <row r="34" spans="1:7" ht="10.5" customHeight="1">
      <c r="A34" s="632" t="s">
        <v>747</v>
      </c>
      <c r="B34" s="628" t="s">
        <v>743</v>
      </c>
      <c r="C34" s="631">
        <v>39362</v>
      </c>
      <c r="D34" s="628" t="s">
        <v>743</v>
      </c>
      <c r="E34" s="628" t="s">
        <v>743</v>
      </c>
      <c r="F34" s="628" t="s">
        <v>743</v>
      </c>
      <c r="G34" s="628" t="s">
        <v>743</v>
      </c>
    </row>
    <row r="35" spans="1:7" ht="21.75" customHeight="1">
      <c r="A35" s="629" t="s">
        <v>746</v>
      </c>
      <c r="B35" s="628" t="s">
        <v>743</v>
      </c>
      <c r="C35" s="628" t="s">
        <v>743</v>
      </c>
      <c r="D35" s="626">
        <v>48098</v>
      </c>
      <c r="E35" s="627">
        <v>48098</v>
      </c>
      <c r="F35" s="628" t="s">
        <v>743</v>
      </c>
      <c r="G35" s="628" t="s">
        <v>743</v>
      </c>
    </row>
    <row r="36" spans="1:7" ht="10.5" customHeight="1">
      <c r="A36" s="630" t="s">
        <v>745</v>
      </c>
      <c r="B36" s="628" t="s">
        <v>743</v>
      </c>
      <c r="C36" s="628" t="s">
        <v>743</v>
      </c>
      <c r="D36" s="626">
        <v>13385</v>
      </c>
      <c r="E36" s="627">
        <v>5954</v>
      </c>
      <c r="F36" s="626">
        <v>821</v>
      </c>
      <c r="G36" s="625">
        <v>43.006809848088004</v>
      </c>
    </row>
    <row r="37" spans="1:7" ht="22.5">
      <c r="A37" s="629" t="s">
        <v>744</v>
      </c>
      <c r="B37" s="628" t="s">
        <v>743</v>
      </c>
      <c r="C37" s="628" t="s">
        <v>743</v>
      </c>
      <c r="D37" s="626">
        <v>2071</v>
      </c>
      <c r="E37" s="627">
        <v>1325</v>
      </c>
      <c r="F37" s="626">
        <v>930</v>
      </c>
      <c r="G37" s="625">
        <v>10.050794336971792</v>
      </c>
    </row>
    <row r="38" spans="1:7" s="619" customFormat="1" ht="10.5" customHeight="1">
      <c r="A38" s="624" t="s">
        <v>0</v>
      </c>
      <c r="B38" s="620">
        <v>29.022756474603494</v>
      </c>
      <c r="C38" s="623">
        <v>89272</v>
      </c>
      <c r="D38" s="621">
        <v>473587</v>
      </c>
      <c r="E38" s="622">
        <v>203044</v>
      </c>
      <c r="F38" s="621">
        <v>22097</v>
      </c>
      <c r="G38" s="620">
        <v>35.014023356415095</v>
      </c>
    </row>
  </sheetData>
  <mergeCells count="7">
    <mergeCell ref="A2:A5"/>
    <mergeCell ref="B2:C4"/>
    <mergeCell ref="D2:G2"/>
    <mergeCell ref="D3:D5"/>
    <mergeCell ref="E3:G3"/>
    <mergeCell ref="E4:E5"/>
    <mergeCell ref="F4:G4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5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6CCB46-8C5E-436C-98BC-7C8263B70BA4}">
  <dimension ref="A1:F33"/>
  <sheetViews>
    <sheetView workbookViewId="0"/>
  </sheetViews>
  <sheetFormatPr defaultRowHeight="12.75"/>
  <cols>
    <col min="1" max="1" width="23.5703125" style="578" customWidth="1"/>
    <col min="2" max="2" width="14" style="578" customWidth="1"/>
    <col min="3" max="3" width="16.5703125" style="578" customWidth="1"/>
    <col min="4" max="6" width="14" style="578" customWidth="1"/>
    <col min="7" max="16384" width="9.140625" style="578"/>
  </cols>
  <sheetData>
    <row r="1" spans="1:6" ht="12.75" customHeight="1">
      <c r="A1" s="652" t="s">
        <v>764</v>
      </c>
      <c r="B1" s="651"/>
      <c r="C1" s="651"/>
      <c r="D1" s="651"/>
      <c r="E1" s="651"/>
      <c r="F1" s="651"/>
    </row>
    <row r="2" spans="1:6" s="650" customFormat="1" ht="23.1" customHeight="1">
      <c r="A2" s="948" t="s">
        <v>37</v>
      </c>
      <c r="B2" s="948" t="s">
        <v>763</v>
      </c>
      <c r="C2" s="948"/>
      <c r="D2" s="1031" t="s">
        <v>762</v>
      </c>
      <c r="E2" s="948" t="s">
        <v>761</v>
      </c>
      <c r="F2" s="948"/>
    </row>
    <row r="3" spans="1:6" s="650" customFormat="1" ht="23.25" customHeight="1">
      <c r="A3" s="948"/>
      <c r="B3" s="258" t="s">
        <v>83</v>
      </c>
      <c r="C3" s="258" t="s">
        <v>760</v>
      </c>
      <c r="D3" s="961"/>
      <c r="E3" s="258" t="s">
        <v>83</v>
      </c>
      <c r="F3" s="258" t="s">
        <v>759</v>
      </c>
    </row>
    <row r="4" spans="1:6" ht="10.5" customHeight="1">
      <c r="A4" s="649" t="s">
        <v>44</v>
      </c>
      <c r="B4" s="648">
        <v>2306</v>
      </c>
      <c r="C4" s="617">
        <v>8.6631152652656418</v>
      </c>
      <c r="D4" s="648">
        <v>2172</v>
      </c>
      <c r="E4" s="648">
        <v>688</v>
      </c>
      <c r="F4" s="617">
        <v>29.835212489158717</v>
      </c>
    </row>
    <row r="5" spans="1:6" ht="10.5" customHeight="1">
      <c r="A5" s="649" t="s">
        <v>28</v>
      </c>
      <c r="B5" s="648">
        <v>1726</v>
      </c>
      <c r="C5" s="617">
        <v>6.9153965735532159</v>
      </c>
      <c r="D5" s="648">
        <v>1593</v>
      </c>
      <c r="E5" s="648">
        <v>1379</v>
      </c>
      <c r="F5" s="617">
        <v>79.895712630359213</v>
      </c>
    </row>
    <row r="6" spans="1:6" s="606" customFormat="1" ht="10.5" customHeight="1">
      <c r="A6" s="646" t="s">
        <v>27</v>
      </c>
      <c r="B6" s="644">
        <v>4032</v>
      </c>
      <c r="C6" s="616">
        <v>7.8173773784642107</v>
      </c>
      <c r="D6" s="644">
        <v>3765</v>
      </c>
      <c r="E6" s="644">
        <v>2067</v>
      </c>
      <c r="F6" s="616">
        <v>51.264880952380956</v>
      </c>
    </row>
    <row r="7" spans="1:6" ht="10.5" customHeight="1">
      <c r="A7" s="649" t="s">
        <v>26</v>
      </c>
      <c r="B7" s="648">
        <v>641</v>
      </c>
      <c r="C7" s="617">
        <v>8.317545999532868</v>
      </c>
      <c r="D7" s="648">
        <v>593</v>
      </c>
      <c r="E7" s="648">
        <v>407</v>
      </c>
      <c r="F7" s="617">
        <v>63.494539781591264</v>
      </c>
    </row>
    <row r="8" spans="1:6" ht="10.5" customHeight="1">
      <c r="A8" s="649" t="s">
        <v>25</v>
      </c>
      <c r="B8" s="648">
        <v>457</v>
      </c>
      <c r="C8" s="617">
        <v>8.1240111638490387</v>
      </c>
      <c r="D8" s="648">
        <v>422</v>
      </c>
      <c r="E8" s="648">
        <v>210</v>
      </c>
      <c r="F8" s="617">
        <v>45.951859956236326</v>
      </c>
    </row>
    <row r="9" spans="1:6" ht="10.5" customHeight="1">
      <c r="A9" s="649" t="s">
        <v>24</v>
      </c>
      <c r="B9" s="648">
        <v>466</v>
      </c>
      <c r="C9" s="617">
        <v>7.6150012255903263</v>
      </c>
      <c r="D9" s="648">
        <v>415</v>
      </c>
      <c r="E9" s="648">
        <v>325</v>
      </c>
      <c r="F9" s="617">
        <v>69.742489270386272</v>
      </c>
    </row>
    <row r="10" spans="1:6" s="606" customFormat="1" ht="10.5" customHeight="1">
      <c r="A10" s="647" t="s">
        <v>23</v>
      </c>
      <c r="B10" s="644">
        <v>1564</v>
      </c>
      <c r="C10" s="616">
        <v>8.0405523509875891</v>
      </c>
      <c r="D10" s="644">
        <v>1430</v>
      </c>
      <c r="E10" s="644">
        <v>942</v>
      </c>
      <c r="F10" s="616">
        <v>60.230179028132994</v>
      </c>
    </row>
    <row r="11" spans="1:6" ht="10.5" customHeight="1">
      <c r="A11" s="649" t="s">
        <v>22</v>
      </c>
      <c r="B11" s="648">
        <v>399</v>
      </c>
      <c r="C11" s="617">
        <v>4.9801542724481394</v>
      </c>
      <c r="D11" s="648">
        <v>371</v>
      </c>
      <c r="E11" s="648">
        <v>124</v>
      </c>
      <c r="F11" s="617">
        <v>31.077694235588972</v>
      </c>
    </row>
    <row r="12" spans="1:6" ht="10.5" customHeight="1">
      <c r="A12" s="649" t="s">
        <v>21</v>
      </c>
      <c r="B12" s="648">
        <v>367</v>
      </c>
      <c r="C12" s="617">
        <v>8.4174311926605512</v>
      </c>
      <c r="D12" s="648">
        <v>363</v>
      </c>
      <c r="E12" s="648">
        <v>152</v>
      </c>
      <c r="F12" s="617">
        <v>41.416893732970031</v>
      </c>
    </row>
    <row r="13" spans="1:6" ht="10.5" customHeight="1">
      <c r="A13" s="649" t="s">
        <v>20</v>
      </c>
      <c r="B13" s="648">
        <v>414</v>
      </c>
      <c r="C13" s="617">
        <v>9.0015654896503747</v>
      </c>
      <c r="D13" s="648">
        <v>400</v>
      </c>
      <c r="E13" s="648">
        <v>149</v>
      </c>
      <c r="F13" s="617">
        <v>35.990338164251206</v>
      </c>
    </row>
    <row r="14" spans="1:6" s="606" customFormat="1" ht="10.5" customHeight="1">
      <c r="A14" s="647" t="s">
        <v>19</v>
      </c>
      <c r="B14" s="644">
        <v>1180</v>
      </c>
      <c r="C14" s="616">
        <v>6.9530375346178772</v>
      </c>
      <c r="D14" s="644">
        <v>1134</v>
      </c>
      <c r="E14" s="644">
        <v>425</v>
      </c>
      <c r="F14" s="616">
        <v>36.016949152542374</v>
      </c>
    </row>
    <row r="15" spans="1:6" ht="10.5" customHeight="1">
      <c r="A15" s="649" t="s">
        <v>18</v>
      </c>
      <c r="B15" s="648">
        <v>748</v>
      </c>
      <c r="C15" s="617">
        <v>10.994502748625687</v>
      </c>
      <c r="D15" s="648">
        <v>735</v>
      </c>
      <c r="E15" s="648">
        <v>551</v>
      </c>
      <c r="F15" s="617">
        <v>73.663101604278069</v>
      </c>
    </row>
    <row r="16" spans="1:6" ht="10.5" customHeight="1">
      <c r="A16" s="649" t="s">
        <v>17</v>
      </c>
      <c r="B16" s="648">
        <v>901</v>
      </c>
      <c r="C16" s="617">
        <v>16.038306810495211</v>
      </c>
      <c r="D16" s="648">
        <v>855</v>
      </c>
      <c r="E16" s="648">
        <v>471</v>
      </c>
      <c r="F16" s="617">
        <v>52.275249722530525</v>
      </c>
    </row>
    <row r="17" spans="1:6" ht="10.5" customHeight="1">
      <c r="A17" s="649" t="s">
        <v>16</v>
      </c>
      <c r="B17" s="648">
        <v>458</v>
      </c>
      <c r="C17" s="617">
        <v>11.398705823792932</v>
      </c>
      <c r="D17" s="648">
        <v>444</v>
      </c>
      <c r="E17" s="648">
        <v>256</v>
      </c>
      <c r="F17" s="617">
        <v>55.895196506550214</v>
      </c>
    </row>
    <row r="18" spans="1:6" s="606" customFormat="1" ht="10.5" customHeight="1">
      <c r="A18" s="647" t="s">
        <v>15</v>
      </c>
      <c r="B18" s="644">
        <v>2107</v>
      </c>
      <c r="C18" s="616">
        <v>12.816925397829579</v>
      </c>
      <c r="D18" s="644">
        <v>2034</v>
      </c>
      <c r="E18" s="644">
        <v>1278</v>
      </c>
      <c r="F18" s="616">
        <v>60.654959658281918</v>
      </c>
    </row>
    <row r="19" spans="1:6" s="606" customFormat="1" ht="10.5" customHeight="1">
      <c r="A19" s="646" t="s">
        <v>14</v>
      </c>
      <c r="B19" s="644">
        <v>4851</v>
      </c>
      <c r="C19" s="616">
        <v>9.1767937406359241</v>
      </c>
      <c r="D19" s="644">
        <v>4598</v>
      </c>
      <c r="E19" s="644">
        <v>2645</v>
      </c>
      <c r="F19" s="616">
        <v>54.52484023912595</v>
      </c>
    </row>
    <row r="20" spans="1:6" ht="10.5" customHeight="1">
      <c r="A20" s="649" t="s">
        <v>13</v>
      </c>
      <c r="B20" s="648">
        <v>1993</v>
      </c>
      <c r="C20" s="617">
        <v>14.486538349712159</v>
      </c>
      <c r="D20" s="648">
        <v>1778</v>
      </c>
      <c r="E20" s="648">
        <v>1403</v>
      </c>
      <c r="F20" s="617">
        <v>70.396387355745105</v>
      </c>
    </row>
    <row r="21" spans="1:6" ht="10.5" customHeight="1">
      <c r="A21" s="649" t="s">
        <v>12</v>
      </c>
      <c r="B21" s="648">
        <v>392</v>
      </c>
      <c r="C21" s="617">
        <v>7.0511206245278268</v>
      </c>
      <c r="D21" s="648">
        <v>372</v>
      </c>
      <c r="E21" s="648">
        <v>213</v>
      </c>
      <c r="F21" s="617">
        <v>54.336734693877553</v>
      </c>
    </row>
    <row r="22" spans="1:6" ht="10.5" customHeight="1">
      <c r="A22" s="649" t="s">
        <v>11</v>
      </c>
      <c r="B22" s="648">
        <v>251</v>
      </c>
      <c r="C22" s="617">
        <v>6.9128866121347325</v>
      </c>
      <c r="D22" s="648">
        <v>233</v>
      </c>
      <c r="E22" s="648">
        <v>95</v>
      </c>
      <c r="F22" s="617">
        <v>37.848605577689241</v>
      </c>
    </row>
    <row r="23" spans="1:6" s="606" customFormat="1" ht="10.5" customHeight="1">
      <c r="A23" s="647" t="s">
        <v>10</v>
      </c>
      <c r="B23" s="644">
        <v>2636</v>
      </c>
      <c r="C23" s="616">
        <v>11.486889867918197</v>
      </c>
      <c r="D23" s="644">
        <v>2383</v>
      </c>
      <c r="E23" s="644">
        <v>1711</v>
      </c>
      <c r="F23" s="616">
        <v>64.908952959028838</v>
      </c>
    </row>
    <row r="24" spans="1:6" ht="10.5" customHeight="1">
      <c r="A24" s="649" t="s">
        <v>9</v>
      </c>
      <c r="B24" s="648">
        <v>1482</v>
      </c>
      <c r="C24" s="617">
        <v>14.097234773179107</v>
      </c>
      <c r="D24" s="648">
        <v>1388</v>
      </c>
      <c r="E24" s="648">
        <v>824</v>
      </c>
      <c r="F24" s="617">
        <v>55.600539811066128</v>
      </c>
    </row>
    <row r="25" spans="1:6" ht="10.5" customHeight="1">
      <c r="A25" s="649" t="s">
        <v>8</v>
      </c>
      <c r="B25" s="648">
        <v>777</v>
      </c>
      <c r="C25" s="617">
        <v>10.807277178146212</v>
      </c>
      <c r="D25" s="648">
        <v>759</v>
      </c>
      <c r="E25" s="648">
        <v>481</v>
      </c>
      <c r="F25" s="617">
        <v>61.904761904761905</v>
      </c>
    </row>
    <row r="26" spans="1:6" ht="10.5" customHeight="1">
      <c r="A26" s="649" t="s">
        <v>7</v>
      </c>
      <c r="B26" s="648">
        <v>2147</v>
      </c>
      <c r="C26" s="617">
        <v>18.073151226903491</v>
      </c>
      <c r="D26" s="648">
        <v>2031</v>
      </c>
      <c r="E26" s="648">
        <v>1569</v>
      </c>
      <c r="F26" s="617">
        <v>73.078714485328362</v>
      </c>
    </row>
    <row r="27" spans="1:6" s="606" customFormat="1" ht="10.5" customHeight="1">
      <c r="A27" s="647" t="s">
        <v>6</v>
      </c>
      <c r="B27" s="644">
        <v>4406</v>
      </c>
      <c r="C27" s="616">
        <v>14.894293112657106</v>
      </c>
      <c r="D27" s="644">
        <v>4178</v>
      </c>
      <c r="E27" s="644">
        <v>2874</v>
      </c>
      <c r="F27" s="616">
        <v>65.229232864275986</v>
      </c>
    </row>
    <row r="28" spans="1:6" ht="10.5" customHeight="1">
      <c r="A28" s="649" t="s">
        <v>5</v>
      </c>
      <c r="B28" s="648">
        <v>1129</v>
      </c>
      <c r="C28" s="617">
        <v>11.951516434658339</v>
      </c>
      <c r="D28" s="648">
        <v>989</v>
      </c>
      <c r="E28" s="648">
        <v>885</v>
      </c>
      <c r="F28" s="617">
        <v>78.387953941541184</v>
      </c>
    </row>
    <row r="29" spans="1:6" ht="10.5" customHeight="1">
      <c r="A29" s="649" t="s">
        <v>4</v>
      </c>
      <c r="B29" s="648">
        <v>614</v>
      </c>
      <c r="C29" s="617">
        <v>9.9198655809745375</v>
      </c>
      <c r="D29" s="648">
        <v>566</v>
      </c>
      <c r="E29" s="648">
        <v>453</v>
      </c>
      <c r="F29" s="617">
        <v>73.7785016286645</v>
      </c>
    </row>
    <row r="30" spans="1:6" ht="10.5" customHeight="1">
      <c r="A30" s="649" t="s">
        <v>3</v>
      </c>
      <c r="B30" s="648">
        <v>619</v>
      </c>
      <c r="C30" s="617">
        <v>8.6083413297731788</v>
      </c>
      <c r="D30" s="648">
        <v>549</v>
      </c>
      <c r="E30" s="648">
        <v>410</v>
      </c>
      <c r="F30" s="617">
        <v>66.235864297253627</v>
      </c>
    </row>
    <row r="31" spans="1:6" s="606" customFormat="1" ht="10.5" customHeight="1">
      <c r="A31" s="647" t="s">
        <v>2</v>
      </c>
      <c r="B31" s="644">
        <v>2362</v>
      </c>
      <c r="C31" s="616">
        <v>10.347486288047383</v>
      </c>
      <c r="D31" s="644">
        <v>2104</v>
      </c>
      <c r="E31" s="644">
        <v>1748</v>
      </c>
      <c r="F31" s="616">
        <v>74.005080440304823</v>
      </c>
    </row>
    <row r="32" spans="1:6" s="606" customFormat="1" ht="10.5" customHeight="1">
      <c r="A32" s="646" t="s">
        <v>1</v>
      </c>
      <c r="B32" s="644">
        <v>9404</v>
      </c>
      <c r="C32" s="616">
        <v>12.479348165055436</v>
      </c>
      <c r="D32" s="644">
        <v>8665</v>
      </c>
      <c r="E32" s="644">
        <v>6333</v>
      </c>
      <c r="F32" s="616">
        <v>67.343683538919606</v>
      </c>
    </row>
    <row r="33" spans="1:6" s="606" customFormat="1" ht="10.5" customHeight="1">
      <c r="A33" s="645" t="s">
        <v>758</v>
      </c>
      <c r="B33" s="644">
        <v>18287</v>
      </c>
      <c r="C33" s="616">
        <v>10.170999830362829</v>
      </c>
      <c r="D33" s="644">
        <v>17028</v>
      </c>
      <c r="E33" s="644">
        <v>11045</v>
      </c>
      <c r="F33" s="616">
        <v>60.398097008804065</v>
      </c>
    </row>
  </sheetData>
  <mergeCells count="4">
    <mergeCell ref="A2:A3"/>
    <mergeCell ref="B2:C2"/>
    <mergeCell ref="D2:D3"/>
    <mergeCell ref="E2:F2"/>
  </mergeCells>
  <pageMargins left="0.75" right="0.75" top="1" bottom="1" header="0.5" footer="0.5"/>
  <pageSetup orientation="portrait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E8D3AB-78B7-4679-A065-327353192563}">
  <dimension ref="A1:H33"/>
  <sheetViews>
    <sheetView workbookViewId="0"/>
  </sheetViews>
  <sheetFormatPr defaultRowHeight="11.25"/>
  <cols>
    <col min="1" max="1" width="21.85546875" style="1" customWidth="1"/>
    <col min="2" max="3" width="11" style="1" customWidth="1"/>
    <col min="4" max="6" width="9.42578125" style="1" customWidth="1"/>
    <col min="7" max="8" width="11.140625" style="1" customWidth="1"/>
    <col min="9" max="16384" width="9.140625" style="1"/>
  </cols>
  <sheetData>
    <row r="1" spans="1:8" s="85" customFormat="1" ht="12" thickBot="1">
      <c r="A1" s="87" t="s">
        <v>70</v>
      </c>
      <c r="B1" s="86"/>
      <c r="C1" s="86"/>
      <c r="D1" s="86"/>
      <c r="E1" s="86"/>
      <c r="F1" s="86"/>
      <c r="G1" s="86"/>
      <c r="H1" s="86"/>
    </row>
    <row r="2" spans="1:8" ht="22.5">
      <c r="A2" s="941" t="s">
        <v>37</v>
      </c>
      <c r="B2" s="21" t="s">
        <v>69</v>
      </c>
      <c r="C2" s="20" t="s">
        <v>68</v>
      </c>
      <c r="D2" s="925" t="s">
        <v>67</v>
      </c>
      <c r="E2" s="942"/>
      <c r="F2" s="943"/>
      <c r="G2" s="920" t="s">
        <v>66</v>
      </c>
      <c r="H2" s="944" t="s">
        <v>65</v>
      </c>
    </row>
    <row r="3" spans="1:8">
      <c r="A3" s="928"/>
      <c r="B3" s="933" t="s">
        <v>64</v>
      </c>
      <c r="C3" s="946"/>
      <c r="D3" s="84" t="s">
        <v>63</v>
      </c>
      <c r="E3" s="84" t="s">
        <v>62</v>
      </c>
      <c r="F3" s="83" t="s">
        <v>57</v>
      </c>
      <c r="G3" s="947"/>
      <c r="H3" s="945"/>
    </row>
    <row r="4" spans="1:8">
      <c r="A4" s="18" t="s">
        <v>30</v>
      </c>
      <c r="B4" s="17">
        <v>898087</v>
      </c>
      <c r="C4" s="17">
        <v>194</v>
      </c>
      <c r="D4" s="81">
        <v>18.399999999999999</v>
      </c>
      <c r="E4" s="82" t="s">
        <v>29</v>
      </c>
      <c r="F4" s="81">
        <v>18.399999999999999</v>
      </c>
      <c r="G4" s="80">
        <v>25.8</v>
      </c>
      <c r="H4" s="80">
        <v>75.7</v>
      </c>
    </row>
    <row r="5" spans="1:8">
      <c r="A5" s="14" t="s">
        <v>28</v>
      </c>
      <c r="B5" s="79">
        <v>457831</v>
      </c>
      <c r="C5" s="79">
        <v>272</v>
      </c>
      <c r="D5" s="78">
        <v>27.7</v>
      </c>
      <c r="E5" s="78">
        <v>23.9</v>
      </c>
      <c r="F5" s="78">
        <v>26.4</v>
      </c>
      <c r="G5" s="78">
        <v>54</v>
      </c>
      <c r="H5" s="78">
        <v>113.9</v>
      </c>
    </row>
    <row r="6" spans="1:8" s="74" customFormat="1">
      <c r="A6" s="9" t="s">
        <v>27</v>
      </c>
      <c r="B6" s="73">
        <v>1355918</v>
      </c>
      <c r="C6" s="72">
        <v>220</v>
      </c>
      <c r="D6" s="71">
        <v>21.3</v>
      </c>
      <c r="E6" s="71">
        <v>23.9</v>
      </c>
      <c r="F6" s="71">
        <v>21.7</v>
      </c>
      <c r="G6" s="71">
        <v>40.1</v>
      </c>
      <c r="H6" s="71">
        <v>95</v>
      </c>
    </row>
    <row r="7" spans="1:8">
      <c r="A7" s="14" t="s">
        <v>26</v>
      </c>
      <c r="B7" s="11">
        <v>170201</v>
      </c>
      <c r="C7" s="76">
        <v>250</v>
      </c>
      <c r="D7" s="75">
        <v>7.7</v>
      </c>
      <c r="E7" s="75">
        <v>13.8</v>
      </c>
      <c r="F7" s="75">
        <v>10.199999999999999</v>
      </c>
      <c r="G7" s="75">
        <v>58.2</v>
      </c>
      <c r="H7" s="75">
        <v>124.6</v>
      </c>
    </row>
    <row r="8" spans="1:8">
      <c r="A8" s="14" t="s">
        <v>25</v>
      </c>
      <c r="B8" s="11">
        <v>125580</v>
      </c>
      <c r="C8" s="76">
        <v>247</v>
      </c>
      <c r="D8" s="75">
        <v>7.2</v>
      </c>
      <c r="E8" s="75">
        <v>7.9</v>
      </c>
      <c r="F8" s="75">
        <v>7.4</v>
      </c>
      <c r="G8" s="75">
        <v>62.8</v>
      </c>
      <c r="H8" s="75">
        <v>123.7</v>
      </c>
    </row>
    <row r="9" spans="1:8">
      <c r="A9" s="14" t="s">
        <v>24</v>
      </c>
      <c r="B9" s="11">
        <v>149744</v>
      </c>
      <c r="C9" s="76">
        <v>237</v>
      </c>
      <c r="D9" s="75">
        <v>17.2</v>
      </c>
      <c r="E9" s="75">
        <v>15.5</v>
      </c>
      <c r="F9" s="75">
        <v>16.600000000000001</v>
      </c>
      <c r="G9" s="75">
        <v>51.1</v>
      </c>
      <c r="H9" s="75">
        <v>106.1</v>
      </c>
    </row>
    <row r="10" spans="1:8" s="77" customFormat="1">
      <c r="A10" s="10" t="s">
        <v>23</v>
      </c>
      <c r="B10" s="73">
        <v>445525</v>
      </c>
      <c r="C10" s="72">
        <v>245</v>
      </c>
      <c r="D10" s="71">
        <v>10.7</v>
      </c>
      <c r="E10" s="71">
        <v>12.8</v>
      </c>
      <c r="F10" s="71">
        <v>11.5</v>
      </c>
      <c r="G10" s="71">
        <v>55.7</v>
      </c>
      <c r="H10" s="71">
        <v>115.8</v>
      </c>
    </row>
    <row r="11" spans="1:8">
      <c r="A11" s="14" t="s">
        <v>22</v>
      </c>
      <c r="B11" s="11">
        <v>184682</v>
      </c>
      <c r="C11" s="76">
        <v>245</v>
      </c>
      <c r="D11" s="75">
        <v>13.7</v>
      </c>
      <c r="E11" s="75">
        <v>23.7</v>
      </c>
      <c r="F11" s="75">
        <v>17.7</v>
      </c>
      <c r="G11" s="75">
        <v>58.3</v>
      </c>
      <c r="H11" s="75">
        <v>116</v>
      </c>
    </row>
    <row r="12" spans="1:8">
      <c r="A12" s="14" t="s">
        <v>21</v>
      </c>
      <c r="B12" s="11">
        <v>110658</v>
      </c>
      <c r="C12" s="76">
        <v>232</v>
      </c>
      <c r="D12" s="75">
        <v>8.6</v>
      </c>
      <c r="E12" s="75">
        <v>9.9</v>
      </c>
      <c r="F12" s="75">
        <v>9.1</v>
      </c>
      <c r="G12" s="75">
        <v>62.8</v>
      </c>
      <c r="H12" s="75">
        <v>117</v>
      </c>
    </row>
    <row r="13" spans="1:8">
      <c r="A13" s="14" t="s">
        <v>20</v>
      </c>
      <c r="B13" s="11">
        <v>126457</v>
      </c>
      <c r="C13" s="76">
        <v>225</v>
      </c>
      <c r="D13" s="75">
        <v>5.7</v>
      </c>
      <c r="E13" s="75">
        <v>9.1</v>
      </c>
      <c r="F13" s="75">
        <v>7.2</v>
      </c>
      <c r="G13" s="75">
        <v>56.6</v>
      </c>
      <c r="H13" s="75">
        <v>131.9</v>
      </c>
    </row>
    <row r="14" spans="1:8" s="74" customFormat="1">
      <c r="A14" s="10" t="s">
        <v>19</v>
      </c>
      <c r="B14" s="73">
        <v>421797</v>
      </c>
      <c r="C14" s="72">
        <v>236</v>
      </c>
      <c r="D14" s="71">
        <v>10.1</v>
      </c>
      <c r="E14" s="71">
        <v>15.8</v>
      </c>
      <c r="F14" s="71">
        <v>12.5</v>
      </c>
      <c r="G14" s="71">
        <v>58.8</v>
      </c>
      <c r="H14" s="71">
        <v>118.8</v>
      </c>
    </row>
    <row r="15" spans="1:8">
      <c r="A15" s="14" t="s">
        <v>18</v>
      </c>
      <c r="B15" s="11">
        <v>166195</v>
      </c>
      <c r="C15" s="76">
        <v>234</v>
      </c>
      <c r="D15" s="75">
        <v>11.3</v>
      </c>
      <c r="E15" s="75">
        <v>6.1</v>
      </c>
      <c r="F15" s="75">
        <v>9.5</v>
      </c>
      <c r="G15" s="75">
        <v>41.4</v>
      </c>
      <c r="H15" s="75">
        <v>104.7</v>
      </c>
    </row>
    <row r="16" spans="1:8" s="32" customFormat="1">
      <c r="A16" s="14" t="s">
        <v>17</v>
      </c>
      <c r="B16" s="11">
        <v>139500</v>
      </c>
      <c r="C16" s="76">
        <v>226</v>
      </c>
      <c r="D16" s="75">
        <v>12.4</v>
      </c>
      <c r="E16" s="75">
        <v>6.8</v>
      </c>
      <c r="F16" s="75">
        <v>9.8000000000000007</v>
      </c>
      <c r="G16" s="75">
        <v>44.7</v>
      </c>
      <c r="H16" s="75">
        <v>101.9</v>
      </c>
    </row>
    <row r="17" spans="1:8">
      <c r="A17" s="14" t="s">
        <v>16</v>
      </c>
      <c r="B17" s="11">
        <v>98897</v>
      </c>
      <c r="C17" s="76">
        <v>232</v>
      </c>
      <c r="D17" s="75">
        <v>6.5</v>
      </c>
      <c r="E17" s="75">
        <v>3.6</v>
      </c>
      <c r="F17" s="75">
        <v>5.2</v>
      </c>
      <c r="G17" s="75">
        <v>52.5</v>
      </c>
      <c r="H17" s="75">
        <v>116.3</v>
      </c>
    </row>
    <row r="18" spans="1:8" s="74" customFormat="1">
      <c r="A18" s="10" t="s">
        <v>15</v>
      </c>
      <c r="B18" s="73">
        <v>404592</v>
      </c>
      <c r="C18" s="72">
        <v>231</v>
      </c>
      <c r="D18" s="71">
        <v>10.5</v>
      </c>
      <c r="E18" s="71">
        <v>5.7</v>
      </c>
      <c r="F18" s="71">
        <v>8.5</v>
      </c>
      <c r="G18" s="71">
        <v>44.3</v>
      </c>
      <c r="H18" s="71">
        <v>105.4</v>
      </c>
    </row>
    <row r="19" spans="1:8" s="74" customFormat="1">
      <c r="A19" s="9" t="s">
        <v>14</v>
      </c>
      <c r="B19" s="73">
        <v>1271914</v>
      </c>
      <c r="C19" s="72">
        <v>237</v>
      </c>
      <c r="D19" s="71">
        <v>10.4</v>
      </c>
      <c r="E19" s="71">
        <v>11.6</v>
      </c>
      <c r="F19" s="71">
        <v>10.9</v>
      </c>
      <c r="G19" s="71">
        <v>54.1</v>
      </c>
      <c r="H19" s="71">
        <v>114.4</v>
      </c>
    </row>
    <row r="20" spans="1:8">
      <c r="A20" s="14" t="s">
        <v>13</v>
      </c>
      <c r="B20" s="11">
        <v>287484</v>
      </c>
      <c r="C20" s="76">
        <v>236</v>
      </c>
      <c r="D20" s="75">
        <v>4.3</v>
      </c>
      <c r="E20" s="75">
        <v>3.4</v>
      </c>
      <c r="F20" s="75">
        <v>3.9</v>
      </c>
      <c r="G20" s="75">
        <v>41.7</v>
      </c>
      <c r="H20" s="75">
        <v>104.5</v>
      </c>
    </row>
    <row r="21" spans="1:8">
      <c r="A21" s="14" t="s">
        <v>12</v>
      </c>
      <c r="B21" s="11">
        <v>134764</v>
      </c>
      <c r="C21" s="76">
        <v>227</v>
      </c>
      <c r="D21" s="75">
        <v>7</v>
      </c>
      <c r="E21" s="75">
        <v>5.5</v>
      </c>
      <c r="F21" s="75">
        <v>6.2</v>
      </c>
      <c r="G21" s="75">
        <v>56.8</v>
      </c>
      <c r="H21" s="75">
        <v>123.6</v>
      </c>
    </row>
    <row r="22" spans="1:8" s="32" customFormat="1">
      <c r="A22" s="14" t="s">
        <v>11</v>
      </c>
      <c r="B22" s="11">
        <v>90279</v>
      </c>
      <c r="C22" s="76">
        <v>220</v>
      </c>
      <c r="D22" s="75">
        <v>4</v>
      </c>
      <c r="E22" s="75">
        <v>6</v>
      </c>
      <c r="F22" s="75">
        <v>5.2</v>
      </c>
      <c r="G22" s="75">
        <v>56.7</v>
      </c>
      <c r="H22" s="75">
        <v>127.8</v>
      </c>
    </row>
    <row r="23" spans="1:8" s="74" customFormat="1">
      <c r="A23" s="10" t="s">
        <v>10</v>
      </c>
      <c r="B23" s="73">
        <v>512527</v>
      </c>
      <c r="C23" s="72">
        <v>231</v>
      </c>
      <c r="D23" s="71">
        <v>4.9000000000000004</v>
      </c>
      <c r="E23" s="71">
        <v>4.5</v>
      </c>
      <c r="F23" s="71">
        <v>4.7</v>
      </c>
      <c r="G23" s="71">
        <v>49.6</v>
      </c>
      <c r="H23" s="71">
        <v>115.3</v>
      </c>
    </row>
    <row r="24" spans="1:8">
      <c r="A24" s="14" t="s">
        <v>9</v>
      </c>
      <c r="B24" s="11">
        <v>225860</v>
      </c>
      <c r="C24" s="76">
        <v>238</v>
      </c>
      <c r="D24" s="75">
        <v>12.3</v>
      </c>
      <c r="E24" s="75">
        <v>5.6</v>
      </c>
      <c r="F24" s="75">
        <v>11</v>
      </c>
      <c r="G24" s="75">
        <v>54.3</v>
      </c>
      <c r="H24" s="75">
        <v>108.8</v>
      </c>
    </row>
    <row r="25" spans="1:8">
      <c r="A25" s="14" t="s">
        <v>8</v>
      </c>
      <c r="B25" s="11">
        <v>172939</v>
      </c>
      <c r="C25" s="76">
        <v>222</v>
      </c>
      <c r="D25" s="75">
        <v>6.2</v>
      </c>
      <c r="E25" s="75">
        <v>3.7</v>
      </c>
      <c r="F25" s="75">
        <v>5.5</v>
      </c>
      <c r="G25" s="75">
        <v>43.1</v>
      </c>
      <c r="H25" s="75">
        <v>106.2</v>
      </c>
    </row>
    <row r="26" spans="1:8">
      <c r="A26" s="14" t="s">
        <v>7</v>
      </c>
      <c r="B26" s="11">
        <v>220766</v>
      </c>
      <c r="C26" s="76">
        <v>250</v>
      </c>
      <c r="D26" s="75">
        <v>9.1999999999999993</v>
      </c>
      <c r="E26" s="75">
        <v>2.5</v>
      </c>
      <c r="F26" s="75">
        <v>6.2</v>
      </c>
      <c r="G26" s="75">
        <v>47.1</v>
      </c>
      <c r="H26" s="75">
        <v>109.6</v>
      </c>
    </row>
    <row r="27" spans="1:8" s="74" customFormat="1">
      <c r="A27" s="10" t="s">
        <v>6</v>
      </c>
      <c r="B27" s="73">
        <v>619565</v>
      </c>
      <c r="C27" s="72">
        <v>238</v>
      </c>
      <c r="D27" s="71">
        <v>9.8000000000000007</v>
      </c>
      <c r="E27" s="71">
        <v>3.5</v>
      </c>
      <c r="F27" s="71">
        <v>7.8</v>
      </c>
      <c r="G27" s="71">
        <v>50.1</v>
      </c>
      <c r="H27" s="71">
        <v>108.6</v>
      </c>
    </row>
    <row r="28" spans="1:8" s="32" customFormat="1">
      <c r="A28" s="14" t="s">
        <v>5</v>
      </c>
      <c r="B28" s="11">
        <v>239265</v>
      </c>
      <c r="C28" s="76">
        <v>218</v>
      </c>
      <c r="D28" s="75">
        <v>11.9</v>
      </c>
      <c r="E28" s="75">
        <v>5</v>
      </c>
      <c r="F28" s="75">
        <v>9.6999999999999993</v>
      </c>
      <c r="G28" s="75">
        <v>48</v>
      </c>
      <c r="H28" s="75">
        <v>108.5</v>
      </c>
    </row>
    <row r="29" spans="1:8">
      <c r="A29" s="14" t="s">
        <v>4</v>
      </c>
      <c r="B29" s="11">
        <v>168002</v>
      </c>
      <c r="C29" s="76">
        <v>213</v>
      </c>
      <c r="D29" s="75">
        <v>6.7</v>
      </c>
      <c r="E29" s="75">
        <v>1.1000000000000001</v>
      </c>
      <c r="F29" s="75">
        <v>5.3</v>
      </c>
      <c r="G29" s="75">
        <v>48.2</v>
      </c>
      <c r="H29" s="75">
        <v>105.2</v>
      </c>
    </row>
    <row r="30" spans="1:8">
      <c r="A30" s="14" t="s">
        <v>3</v>
      </c>
      <c r="B30" s="11">
        <v>191667</v>
      </c>
      <c r="C30" s="76">
        <v>219</v>
      </c>
      <c r="D30" s="75">
        <v>13</v>
      </c>
      <c r="E30" s="75">
        <v>7.7</v>
      </c>
      <c r="F30" s="75">
        <v>11.7</v>
      </c>
      <c r="G30" s="75">
        <v>41.8</v>
      </c>
      <c r="H30" s="75">
        <v>100</v>
      </c>
    </row>
    <row r="31" spans="1:8" s="74" customFormat="1">
      <c r="A31" s="10" t="s">
        <v>2</v>
      </c>
      <c r="B31" s="73">
        <v>598934</v>
      </c>
      <c r="C31" s="72">
        <v>217</v>
      </c>
      <c r="D31" s="71">
        <v>10.7</v>
      </c>
      <c r="E31" s="71">
        <v>4.8</v>
      </c>
      <c r="F31" s="71">
        <v>9.1</v>
      </c>
      <c r="G31" s="71">
        <v>45.5</v>
      </c>
      <c r="H31" s="71">
        <v>104.4</v>
      </c>
    </row>
    <row r="32" spans="1:8" s="74" customFormat="1">
      <c r="A32" s="9" t="s">
        <v>1</v>
      </c>
      <c r="B32" s="73">
        <v>1731026</v>
      </c>
      <c r="C32" s="72">
        <v>228</v>
      </c>
      <c r="D32" s="71">
        <v>8.9</v>
      </c>
      <c r="E32" s="71">
        <v>4.3</v>
      </c>
      <c r="F32" s="71">
        <v>7.3</v>
      </c>
      <c r="G32" s="71">
        <v>48.1</v>
      </c>
      <c r="H32" s="71">
        <v>108.2</v>
      </c>
    </row>
    <row r="33" spans="1:8">
      <c r="A33" s="7" t="s">
        <v>0</v>
      </c>
      <c r="B33" s="73">
        <v>4358858</v>
      </c>
      <c r="C33" s="72">
        <v>228</v>
      </c>
      <c r="D33" s="71">
        <v>12.4</v>
      </c>
      <c r="E33" s="71">
        <v>9.9</v>
      </c>
      <c r="F33" s="71">
        <v>12.7</v>
      </c>
      <c r="G33" s="71">
        <v>45.6</v>
      </c>
      <c r="H33" s="71">
        <v>103.1</v>
      </c>
    </row>
  </sheetData>
  <mergeCells count="5">
    <mergeCell ref="A2:A3"/>
    <mergeCell ref="D2:F2"/>
    <mergeCell ref="H2:H3"/>
    <mergeCell ref="B3:C3"/>
    <mergeCell ref="G2:G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>
    <oddFooter>&amp;C&amp;Z&amp;F&amp;R&amp;D</oddFooter>
  </headerFooter>
</worksheet>
</file>

<file path=xl/worksheets/sheet6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C41A01-F2A4-45D6-86E4-DBDA2C5559BA}">
  <dimension ref="A1:F32"/>
  <sheetViews>
    <sheetView workbookViewId="0"/>
  </sheetViews>
  <sheetFormatPr defaultRowHeight="11.25"/>
  <cols>
    <col min="1" max="1" width="23" style="1" customWidth="1"/>
    <col min="2" max="2" width="15.85546875" style="1" customWidth="1"/>
    <col min="3" max="3" width="15.5703125" style="1" customWidth="1"/>
    <col min="4" max="4" width="15" style="1" customWidth="1"/>
    <col min="5" max="5" width="18" style="1" customWidth="1"/>
    <col min="6" max="6" width="18.28515625" style="1" customWidth="1"/>
    <col min="7" max="16384" width="9.140625" style="1"/>
  </cols>
  <sheetData>
    <row r="1" spans="1:6" s="503" customFormat="1" ht="12.75" customHeight="1">
      <c r="A1" s="660" t="s">
        <v>770</v>
      </c>
      <c r="B1" s="659"/>
      <c r="C1" s="659"/>
      <c r="D1" s="659"/>
      <c r="E1" s="659"/>
      <c r="F1" s="659"/>
    </row>
    <row r="2" spans="1:6" s="85" customFormat="1" ht="34.5" customHeight="1">
      <c r="A2" s="19" t="s">
        <v>37</v>
      </c>
      <c r="B2" s="83" t="s">
        <v>769</v>
      </c>
      <c r="C2" s="83" t="s">
        <v>768</v>
      </c>
      <c r="D2" s="83" t="s">
        <v>767</v>
      </c>
      <c r="E2" s="83" t="s">
        <v>766</v>
      </c>
      <c r="F2" s="83" t="s">
        <v>765</v>
      </c>
    </row>
    <row r="3" spans="1:6" ht="10.5" customHeight="1">
      <c r="A3" s="658" t="s">
        <v>44</v>
      </c>
      <c r="B3" s="657">
        <v>82.199212547290557</v>
      </c>
      <c r="C3" s="657">
        <v>26.757990185288737</v>
      </c>
      <c r="D3" s="657">
        <v>45.975928153417073</v>
      </c>
      <c r="E3" s="657">
        <v>30.470546383677167</v>
      </c>
      <c r="F3" s="657">
        <v>63.613443591271704</v>
      </c>
    </row>
    <row r="4" spans="1:6" ht="10.5" customHeight="1">
      <c r="A4" s="658" t="s">
        <v>28</v>
      </c>
      <c r="B4" s="657">
        <v>57.788936651438334</v>
      </c>
      <c r="C4" s="657">
        <v>23.228020124525319</v>
      </c>
      <c r="D4" s="657">
        <v>15.30061491605143</v>
      </c>
      <c r="E4" s="657">
        <v>5.2608413490885493</v>
      </c>
      <c r="F4" s="657">
        <v>62.575900688166236</v>
      </c>
    </row>
    <row r="5" spans="1:6" s="74" customFormat="1" ht="10.5" customHeight="1">
      <c r="A5" s="655" t="s">
        <v>27</v>
      </c>
      <c r="B5" s="653">
        <v>72.017953233555176</v>
      </c>
      <c r="C5" s="653">
        <v>25.285678249459231</v>
      </c>
      <c r="D5" s="653">
        <v>33.181590230643039</v>
      </c>
      <c r="E5" s="653">
        <v>19.955853912563409</v>
      </c>
      <c r="F5" s="653">
        <v>63.180695784949791</v>
      </c>
    </row>
    <row r="6" spans="1:6" ht="10.5" customHeight="1">
      <c r="A6" s="658" t="s">
        <v>26</v>
      </c>
      <c r="B6" s="657">
        <v>95.445990305018313</v>
      </c>
      <c r="C6" s="657">
        <v>48.897859631891464</v>
      </c>
      <c r="D6" s="657">
        <v>22.22843594991318</v>
      </c>
      <c r="E6" s="657">
        <v>10.761758631141896</v>
      </c>
      <c r="F6" s="657">
        <v>62.878746936540871</v>
      </c>
    </row>
    <row r="7" spans="1:6" ht="10.5" customHeight="1">
      <c r="A7" s="658" t="s">
        <v>25</v>
      </c>
      <c r="B7" s="657">
        <v>120.34171502256609</v>
      </c>
      <c r="C7" s="657">
        <v>33.043197936814963</v>
      </c>
      <c r="D7" s="657">
        <v>42.520954223081887</v>
      </c>
      <c r="E7" s="657">
        <v>17.633784655061252</v>
      </c>
      <c r="F7" s="657">
        <v>71.050934880722124</v>
      </c>
    </row>
    <row r="8" spans="1:6" ht="10.5" customHeight="1">
      <c r="A8" s="658" t="s">
        <v>24</v>
      </c>
      <c r="B8" s="657">
        <v>195.30974574478586</v>
      </c>
      <c r="C8" s="657">
        <v>93.635863663926216</v>
      </c>
      <c r="D8" s="657">
        <v>29.247105608280567</v>
      </c>
      <c r="E8" s="657">
        <v>11.732686531383525</v>
      </c>
      <c r="F8" s="657">
        <v>67.321929688491537</v>
      </c>
    </row>
    <row r="9" spans="1:6" s="74" customFormat="1" ht="10.5" customHeight="1">
      <c r="A9" s="656" t="s">
        <v>23</v>
      </c>
      <c r="B9" s="653">
        <v>135.00301739080987</v>
      </c>
      <c r="C9" s="653">
        <v>58.935420499547853</v>
      </c>
      <c r="D9" s="653">
        <v>30.283964906552601</v>
      </c>
      <c r="E9" s="653">
        <v>13.032560306544895</v>
      </c>
      <c r="F9" s="653">
        <v>66.648568436074413</v>
      </c>
    </row>
    <row r="10" spans="1:6" ht="10.5" customHeight="1">
      <c r="A10" s="658" t="s">
        <v>22</v>
      </c>
      <c r="B10" s="657">
        <v>127.26109772103038</v>
      </c>
      <c r="C10" s="657">
        <v>46.721422137233937</v>
      </c>
      <c r="D10" s="657">
        <v>23.770159817806373</v>
      </c>
      <c r="E10" s="657">
        <v>12.150668286755771</v>
      </c>
      <c r="F10" s="657">
        <v>61.638636026620809</v>
      </c>
    </row>
    <row r="11" spans="1:6" ht="10.5" customHeight="1">
      <c r="A11" s="658" t="s">
        <v>21</v>
      </c>
      <c r="B11" s="657">
        <v>162.24878927543693</v>
      </c>
      <c r="C11" s="657">
        <v>66.248664498670337</v>
      </c>
      <c r="D11" s="657">
        <v>49.793728407770473</v>
      </c>
      <c r="E11" s="657">
        <v>8.6563881805207874</v>
      </c>
      <c r="F11" s="657">
        <v>68.432257913576493</v>
      </c>
    </row>
    <row r="12" spans="1:6" ht="10.5" customHeight="1">
      <c r="A12" s="658" t="s">
        <v>20</v>
      </c>
      <c r="B12" s="657">
        <v>200.73363866542289</v>
      </c>
      <c r="C12" s="657">
        <v>132.84050022093325</v>
      </c>
      <c r="D12" s="657">
        <v>45.799813434144362</v>
      </c>
      <c r="E12" s="657">
        <v>9.643911710865007</v>
      </c>
      <c r="F12" s="657">
        <v>78.974869719519987</v>
      </c>
    </row>
    <row r="13" spans="1:6" s="74" customFormat="1" ht="10.5" customHeight="1">
      <c r="A13" s="656" t="s">
        <v>19</v>
      </c>
      <c r="B13" s="653">
        <v>157.38258715431948</v>
      </c>
      <c r="C13" s="653">
        <v>76.481797070580072</v>
      </c>
      <c r="D13" s="653">
        <v>36.811520385247611</v>
      </c>
      <c r="E13" s="653">
        <v>10.529081302425212</v>
      </c>
      <c r="F13" s="653">
        <v>68.368566162592771</v>
      </c>
    </row>
    <row r="14" spans="1:6" ht="10.5" customHeight="1">
      <c r="A14" s="658" t="s">
        <v>18</v>
      </c>
      <c r="B14" s="657">
        <v>163.38096254374437</v>
      </c>
      <c r="C14" s="657">
        <v>134.50516447376879</v>
      </c>
      <c r="D14" s="657">
        <v>60.991445255549529</v>
      </c>
      <c r="E14" s="657">
        <v>6.7111160251679705</v>
      </c>
      <c r="F14" s="657">
        <v>98.455414790682596</v>
      </c>
    </row>
    <row r="15" spans="1:6" ht="10.5" customHeight="1">
      <c r="A15" s="658" t="s">
        <v>17</v>
      </c>
      <c r="B15" s="657">
        <v>272.72439449105588</v>
      </c>
      <c r="C15" s="657">
        <v>78.391641602026283</v>
      </c>
      <c r="D15" s="657">
        <v>61.579863859426943</v>
      </c>
      <c r="E15" s="657">
        <v>8.1367737850245376</v>
      </c>
      <c r="F15" s="657">
        <v>92.892195662498025</v>
      </c>
    </row>
    <row r="16" spans="1:6" ht="10.5" customHeight="1">
      <c r="A16" s="658" t="s">
        <v>16</v>
      </c>
      <c r="B16" s="657">
        <v>161.5338954939856</v>
      </c>
      <c r="C16" s="657">
        <v>78.606470085022437</v>
      </c>
      <c r="D16" s="657">
        <v>44.169765533616157</v>
      </c>
      <c r="E16" s="657">
        <v>3.6226191099704952</v>
      </c>
      <c r="F16" s="657">
        <v>92.354964297561068</v>
      </c>
    </row>
    <row r="17" spans="1:6" s="74" customFormat="1" ht="10.5" customHeight="1">
      <c r="A17" s="656" t="s">
        <v>15</v>
      </c>
      <c r="B17" s="653">
        <v>199.90940952356476</v>
      </c>
      <c r="C17" s="653">
        <v>101.81255909529453</v>
      </c>
      <c r="D17" s="653">
        <v>57.063433678883534</v>
      </c>
      <c r="E17" s="653">
        <v>6.4355645789095517</v>
      </c>
      <c r="F17" s="653">
        <v>95.07716788042913</v>
      </c>
    </row>
    <row r="18" spans="1:6" s="74" customFormat="1" ht="10.5" customHeight="1">
      <c r="A18" s="655" t="s">
        <v>14</v>
      </c>
      <c r="B18" s="653">
        <v>162.45711077928647</v>
      </c>
      <c r="C18" s="653">
        <v>77.981003811565131</v>
      </c>
      <c r="D18" s="653">
        <v>40.720320195330288</v>
      </c>
      <c r="E18" s="653">
        <v>10.166824736268987</v>
      </c>
      <c r="F18" s="653">
        <v>76.012589895872892</v>
      </c>
    </row>
    <row r="19" spans="1:6" ht="10.5" customHeight="1">
      <c r="A19" s="658" t="s">
        <v>13</v>
      </c>
      <c r="B19" s="657">
        <v>234.14290369046725</v>
      </c>
      <c r="C19" s="657">
        <v>159.8499692596213</v>
      </c>
      <c r="D19" s="657">
        <v>62.144218818419461</v>
      </c>
      <c r="E19" s="657">
        <v>12.620510393491591</v>
      </c>
      <c r="F19" s="657">
        <v>79.232036045121276</v>
      </c>
    </row>
    <row r="20" spans="1:6" ht="10.5" customHeight="1">
      <c r="A20" s="658" t="s">
        <v>12</v>
      </c>
      <c r="B20" s="657">
        <v>185.5005633138575</v>
      </c>
      <c r="C20" s="657">
        <v>69.628212854036207</v>
      </c>
      <c r="D20" s="657">
        <v>36.811905572877095</v>
      </c>
      <c r="E20" s="657">
        <v>5.7968926035580468</v>
      </c>
      <c r="F20" s="657">
        <v>81.254748866822126</v>
      </c>
    </row>
    <row r="21" spans="1:6" ht="10.5" customHeight="1">
      <c r="A21" s="658" t="s">
        <v>11</v>
      </c>
      <c r="B21" s="657">
        <v>208.51241372723479</v>
      </c>
      <c r="C21" s="657">
        <v>114.81252481991424</v>
      </c>
      <c r="D21" s="657">
        <v>45.542971754309235</v>
      </c>
      <c r="E21" s="657">
        <v>10.455781594808302</v>
      </c>
      <c r="F21" s="657">
        <v>90.884870785641382</v>
      </c>
    </row>
    <row r="22" spans="1:6" s="74" customFormat="1" ht="10.5" customHeight="1">
      <c r="A22" s="656" t="s">
        <v>10</v>
      </c>
      <c r="B22" s="653">
        <v>217.27144343061062</v>
      </c>
      <c r="C22" s="653">
        <v>128.97770035432507</v>
      </c>
      <c r="D22" s="653">
        <v>52.810499522210854</v>
      </c>
      <c r="E22" s="653">
        <v>10.494448343805232</v>
      </c>
      <c r="F22" s="653">
        <v>81.714628804343235</v>
      </c>
    </row>
    <row r="23" spans="1:6" ht="10.5" customHeight="1">
      <c r="A23" s="658" t="s">
        <v>9</v>
      </c>
      <c r="B23" s="657">
        <v>182.64543144802309</v>
      </c>
      <c r="C23" s="657">
        <v>160.50940734559146</v>
      </c>
      <c r="D23" s="657">
        <v>79.882982025399741</v>
      </c>
      <c r="E23" s="657">
        <v>7.9734293366441342</v>
      </c>
      <c r="F23" s="657">
        <v>74.939084115032983</v>
      </c>
    </row>
    <row r="24" spans="1:6" ht="10.5" customHeight="1">
      <c r="A24" s="658" t="s">
        <v>8</v>
      </c>
      <c r="B24" s="657">
        <v>181.34931406736132</v>
      </c>
      <c r="C24" s="657">
        <v>85.95038733791317</v>
      </c>
      <c r="D24" s="657">
        <v>54.15944540727903</v>
      </c>
      <c r="E24" s="657">
        <v>1.0962393769184189</v>
      </c>
      <c r="F24" s="657">
        <v>88.221168904387056</v>
      </c>
    </row>
    <row r="25" spans="1:6" ht="10.5" customHeight="1">
      <c r="A25" s="658" t="s">
        <v>7</v>
      </c>
      <c r="B25" s="657">
        <v>280.66341590697823</v>
      </c>
      <c r="C25" s="657">
        <v>213.5825220024245</v>
      </c>
      <c r="D25" s="657">
        <v>102.6870409932756</v>
      </c>
      <c r="E25" s="657">
        <v>6.6501048252218364</v>
      </c>
      <c r="F25" s="657">
        <v>96.018815991418279</v>
      </c>
    </row>
    <row r="26" spans="1:6" s="74" customFormat="1" ht="10.5" customHeight="1">
      <c r="A26" s="656" t="s">
        <v>6</v>
      </c>
      <c r="B26" s="653">
        <v>219.03062790047224</v>
      </c>
      <c r="C26" s="653">
        <v>161.00081735952142</v>
      </c>
      <c r="D26" s="653">
        <v>81.735952142378054</v>
      </c>
      <c r="E26" s="653">
        <v>5.6889308883150171</v>
      </c>
      <c r="F26" s="653">
        <v>86.291170073236501</v>
      </c>
    </row>
    <row r="27" spans="1:6" ht="10.5" customHeight="1">
      <c r="A27" s="658" t="s">
        <v>5</v>
      </c>
      <c r="B27" s="657">
        <v>163.75269953590958</v>
      </c>
      <c r="C27" s="657">
        <v>69.192360121919464</v>
      </c>
      <c r="D27" s="657">
        <v>46.715373186907442</v>
      </c>
      <c r="E27" s="657">
        <v>6.6818300173076626</v>
      </c>
      <c r="F27" s="657">
        <v>82.345418064298741</v>
      </c>
    </row>
    <row r="28" spans="1:6" ht="10.5" customHeight="1">
      <c r="A28" s="658" t="s">
        <v>4</v>
      </c>
      <c r="B28" s="657">
        <v>324.17398110359477</v>
      </c>
      <c r="C28" s="657">
        <v>346.81612344160561</v>
      </c>
      <c r="D28" s="657">
        <v>148.12433611002405</v>
      </c>
      <c r="E28" s="657">
        <v>8.4139319058534134</v>
      </c>
      <c r="F28" s="657">
        <v>132.02325711410521</v>
      </c>
    </row>
    <row r="29" spans="1:6" ht="10.5" customHeight="1">
      <c r="A29" s="658" t="s">
        <v>3</v>
      </c>
      <c r="B29" s="657">
        <v>154.0897449960178</v>
      </c>
      <c r="C29" s="657">
        <v>44.63881192085195</v>
      </c>
      <c r="D29" s="657">
        <v>52.460142214676438</v>
      </c>
      <c r="E29" s="657">
        <v>9.6574352713381639</v>
      </c>
      <c r="F29" s="657">
        <v>84.198528254555683</v>
      </c>
    </row>
    <row r="30" spans="1:6" s="74" customFormat="1" ht="10.5" customHeight="1">
      <c r="A30" s="656" t="s">
        <v>2</v>
      </c>
      <c r="B30" s="653">
        <v>204.79937941447631</v>
      </c>
      <c r="C30" s="653">
        <v>137.70010881794772</v>
      </c>
      <c r="D30" s="653">
        <v>76.488089283048254</v>
      </c>
      <c r="E30" s="653">
        <v>8.1190194379329821</v>
      </c>
      <c r="F30" s="653">
        <v>96.620179187913365</v>
      </c>
    </row>
    <row r="31" spans="1:6" s="74" customFormat="1" ht="10.5" customHeight="1">
      <c r="A31" s="655" t="s">
        <v>1</v>
      </c>
      <c r="B31" s="653">
        <v>213.82893078707775</v>
      </c>
      <c r="C31" s="653">
        <v>143.77049312968143</v>
      </c>
      <c r="D31" s="653">
        <v>71.363120558768372</v>
      </c>
      <c r="E31" s="653">
        <v>7.9241787071704968</v>
      </c>
      <c r="F31" s="653">
        <v>88.31641291089926</v>
      </c>
    </row>
    <row r="32" spans="1:6" s="74" customFormat="1" ht="10.5" customHeight="1">
      <c r="A32" s="654" t="s">
        <v>758</v>
      </c>
      <c r="B32" s="653">
        <v>155.74933687202437</v>
      </c>
      <c r="C32" s="653">
        <v>88.314295696479448</v>
      </c>
      <c r="D32" s="653">
        <v>50.631012225576292</v>
      </c>
      <c r="E32" s="653">
        <v>12.210613040259874</v>
      </c>
      <c r="F32" s="653">
        <v>77.052694032405569</v>
      </c>
    </row>
  </sheetData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legacyDrawing r:id="rId2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C096BA-4CA4-428D-9FC6-5C988F3DC609}">
  <dimension ref="A1:G33"/>
  <sheetViews>
    <sheetView workbookViewId="0"/>
  </sheetViews>
  <sheetFormatPr defaultRowHeight="11.25"/>
  <cols>
    <col min="1" max="1" width="21.140625" style="468" customWidth="1"/>
    <col min="2" max="2" width="14.140625" style="468" customWidth="1"/>
    <col min="3" max="3" width="15.85546875" style="468" customWidth="1"/>
    <col min="4" max="4" width="16" style="468" customWidth="1"/>
    <col min="5" max="5" width="13.85546875" style="468" customWidth="1"/>
    <col min="6" max="6" width="16.28515625" style="468" customWidth="1"/>
    <col min="7" max="7" width="17" style="468" customWidth="1"/>
    <col min="8" max="16384" width="9.140625" style="468"/>
  </cols>
  <sheetData>
    <row r="1" spans="1:7" s="578" customFormat="1" ht="12.75" customHeight="1">
      <c r="A1" s="606" t="s">
        <v>777</v>
      </c>
    </row>
    <row r="2" spans="1:7" s="664" customFormat="1" ht="11.45" customHeight="1">
      <c r="A2" s="948" t="s">
        <v>37</v>
      </c>
      <c r="B2" s="948" t="s">
        <v>776</v>
      </c>
      <c r="C2" s="948"/>
      <c r="D2" s="948"/>
      <c r="E2" s="948" t="s">
        <v>775</v>
      </c>
      <c r="F2" s="1047"/>
      <c r="G2" s="1047"/>
    </row>
    <row r="3" spans="1:7" s="664" customFormat="1" ht="35.25" customHeight="1">
      <c r="A3" s="948"/>
      <c r="B3" s="258" t="s">
        <v>773</v>
      </c>
      <c r="C3" s="258" t="s">
        <v>774</v>
      </c>
      <c r="D3" s="258" t="s">
        <v>771</v>
      </c>
      <c r="E3" s="258" t="s">
        <v>773</v>
      </c>
      <c r="F3" s="258" t="s">
        <v>772</v>
      </c>
      <c r="G3" s="258" t="s">
        <v>771</v>
      </c>
    </row>
    <row r="4" spans="1:7">
      <c r="A4" s="649" t="s">
        <v>44</v>
      </c>
      <c r="B4" s="648">
        <v>59992</v>
      </c>
      <c r="C4" s="663">
        <v>347.25218877641242</v>
      </c>
      <c r="D4" s="648">
        <v>22913.905187358312</v>
      </c>
      <c r="E4" s="648">
        <v>30000</v>
      </c>
      <c r="F4" s="663">
        <v>742.61469683992698</v>
      </c>
      <c r="G4" s="648">
        <v>18356.099999999999</v>
      </c>
    </row>
    <row r="5" spans="1:7">
      <c r="A5" s="649" t="s">
        <v>28</v>
      </c>
      <c r="B5" s="648">
        <v>38917</v>
      </c>
      <c r="C5" s="663">
        <v>315.44421933493038</v>
      </c>
      <c r="D5" s="648">
        <v>14542.950381581313</v>
      </c>
      <c r="E5" s="648">
        <v>23328</v>
      </c>
      <c r="F5" s="663">
        <v>654.67128221894495</v>
      </c>
      <c r="G5" s="648">
        <v>12628.815157750343</v>
      </c>
    </row>
    <row r="6" spans="1:7">
      <c r="A6" s="646" t="s">
        <v>27</v>
      </c>
      <c r="B6" s="469">
        <v>98909</v>
      </c>
      <c r="C6" s="662">
        <v>334.00071116430024</v>
      </c>
      <c r="D6" s="644">
        <v>19620.246893609277</v>
      </c>
      <c r="E6" s="469">
        <v>53328</v>
      </c>
      <c r="F6" s="662">
        <v>701.39857518550002</v>
      </c>
      <c r="G6" s="644">
        <v>15850.735073507352</v>
      </c>
    </row>
    <row r="7" spans="1:7">
      <c r="A7" s="649" t="s">
        <v>26</v>
      </c>
      <c r="B7" s="648">
        <v>15001</v>
      </c>
      <c r="C7" s="663">
        <v>351.50245566677916</v>
      </c>
      <c r="D7" s="648">
        <v>11855.27631491234</v>
      </c>
      <c r="E7" s="648">
        <v>6566</v>
      </c>
      <c r="F7" s="663">
        <v>561.1941829308422</v>
      </c>
      <c r="G7" s="648">
        <v>9351.5077672860189</v>
      </c>
    </row>
    <row r="8" spans="1:7">
      <c r="A8" s="649" t="s">
        <v>25</v>
      </c>
      <c r="B8" s="648">
        <v>11477</v>
      </c>
      <c r="C8" s="663">
        <v>367.94572984826289</v>
      </c>
      <c r="D8" s="648">
        <v>10618.628561470769</v>
      </c>
      <c r="E8" s="648">
        <v>8277</v>
      </c>
      <c r="F8" s="663">
        <v>974.10277684608195</v>
      </c>
      <c r="G8" s="648">
        <v>10029.720913374413</v>
      </c>
    </row>
    <row r="9" spans="1:7">
      <c r="A9" s="649" t="s">
        <v>24</v>
      </c>
      <c r="B9" s="648">
        <v>14798</v>
      </c>
      <c r="C9" s="663">
        <v>413.71019597975902</v>
      </c>
      <c r="D9" s="648">
        <v>13914.04243816732</v>
      </c>
      <c r="E9" s="648">
        <v>9984</v>
      </c>
      <c r="F9" s="663">
        <v>1046.1789946873723</v>
      </c>
      <c r="G9" s="648">
        <v>12461.738782051283</v>
      </c>
    </row>
    <row r="10" spans="1:7">
      <c r="A10" s="647" t="s">
        <v>23</v>
      </c>
      <c r="B10" s="469">
        <v>41276</v>
      </c>
      <c r="C10" s="662">
        <v>376.47565303603955</v>
      </c>
      <c r="D10" s="644">
        <v>12249.51545692412</v>
      </c>
      <c r="E10" s="469">
        <v>24827</v>
      </c>
      <c r="F10" s="662">
        <v>834.79038614141029</v>
      </c>
      <c r="G10" s="644">
        <v>10828.372336569058</v>
      </c>
    </row>
    <row r="11" spans="1:7">
      <c r="A11" s="649" t="s">
        <v>22</v>
      </c>
      <c r="B11" s="648">
        <v>20383</v>
      </c>
      <c r="C11" s="663">
        <v>453.7612338351874</v>
      </c>
      <c r="D11" s="648">
        <v>15965.265171957024</v>
      </c>
      <c r="E11" s="648">
        <v>8009</v>
      </c>
      <c r="F11" s="663">
        <v>665.45910779124745</v>
      </c>
      <c r="G11" s="648">
        <v>9911.8491696841047</v>
      </c>
    </row>
    <row r="12" spans="1:7">
      <c r="A12" s="649" t="s">
        <v>21</v>
      </c>
      <c r="B12" s="648">
        <v>10386</v>
      </c>
      <c r="C12" s="663">
        <v>401.73909007217844</v>
      </c>
      <c r="D12" s="648">
        <v>9136.144810321588</v>
      </c>
      <c r="E12" s="648">
        <v>4640</v>
      </c>
      <c r="F12" s="663">
        <v>704.31621369318225</v>
      </c>
      <c r="G12" s="648">
        <v>9420.0431034482754</v>
      </c>
    </row>
    <row r="13" spans="1:7">
      <c r="A13" s="649" t="s">
        <v>20</v>
      </c>
      <c r="B13" s="648">
        <v>10952</v>
      </c>
      <c r="C13" s="663">
        <v>380.51956625216718</v>
      </c>
      <c r="D13" s="648">
        <v>11164.992695398101</v>
      </c>
      <c r="E13" s="648">
        <v>3738</v>
      </c>
      <c r="F13" s="663">
        <v>523.98808480813034</v>
      </c>
      <c r="G13" s="648">
        <v>8096.8432316746921</v>
      </c>
    </row>
    <row r="14" spans="1:7">
      <c r="A14" s="647" t="s">
        <v>19</v>
      </c>
      <c r="B14" s="469">
        <v>41721</v>
      </c>
      <c r="C14" s="662">
        <v>419.07740893421084</v>
      </c>
      <c r="D14" s="644">
        <v>13005.129311377963</v>
      </c>
      <c r="E14" s="469">
        <v>16387</v>
      </c>
      <c r="F14" s="662">
        <v>636.21539775594977</v>
      </c>
      <c r="G14" s="644">
        <v>9358.5769207298472</v>
      </c>
    </row>
    <row r="15" spans="1:7">
      <c r="A15" s="649" t="s">
        <v>18</v>
      </c>
      <c r="B15" s="648">
        <v>18926</v>
      </c>
      <c r="C15" s="663">
        <v>482.06028173247262</v>
      </c>
      <c r="D15" s="648">
        <v>8804.1847194335842</v>
      </c>
      <c r="E15" s="648">
        <v>9857</v>
      </c>
      <c r="F15" s="663">
        <v>938.41335123144734</v>
      </c>
      <c r="G15" s="648">
        <v>8346.2513949477525</v>
      </c>
    </row>
    <row r="16" spans="1:7">
      <c r="A16" s="649" t="s">
        <v>17</v>
      </c>
      <c r="B16" s="648">
        <v>16415</v>
      </c>
      <c r="C16" s="663">
        <v>514.15371363689758</v>
      </c>
      <c r="D16" s="648">
        <v>13168.504416692051</v>
      </c>
      <c r="E16" s="648">
        <v>8160</v>
      </c>
      <c r="F16" s="663">
        <v>962.38331397165928</v>
      </c>
      <c r="G16" s="648">
        <v>10924.019607843136</v>
      </c>
    </row>
    <row r="17" spans="1:7">
      <c r="A17" s="649" t="s">
        <v>16</v>
      </c>
      <c r="B17" s="648">
        <v>11026</v>
      </c>
      <c r="C17" s="663">
        <v>474.40693754531196</v>
      </c>
      <c r="D17" s="648">
        <v>10344.458552512244</v>
      </c>
      <c r="E17" s="648">
        <v>4059</v>
      </c>
      <c r="F17" s="663">
        <v>659.78543563068922</v>
      </c>
      <c r="G17" s="648">
        <v>14081.547179108155</v>
      </c>
    </row>
    <row r="18" spans="1:7">
      <c r="A18" s="647" t="s">
        <v>15</v>
      </c>
      <c r="B18" s="469">
        <v>46367</v>
      </c>
      <c r="C18" s="662">
        <v>491.02734289576614</v>
      </c>
      <c r="D18" s="644">
        <v>10715.530441909117</v>
      </c>
      <c r="E18" s="469">
        <v>22076</v>
      </c>
      <c r="F18" s="662">
        <v>878.30243665667388</v>
      </c>
      <c r="G18" s="644">
        <v>10353.596666062693</v>
      </c>
    </row>
    <row r="19" spans="1:7">
      <c r="A19" s="646" t="s">
        <v>14</v>
      </c>
      <c r="B19" s="469">
        <v>129364</v>
      </c>
      <c r="C19" s="662">
        <v>426.0708709563259</v>
      </c>
      <c r="D19" s="644">
        <v>11943.392288426456</v>
      </c>
      <c r="E19" s="469">
        <v>63290</v>
      </c>
      <c r="F19" s="662">
        <v>784.92166595872004</v>
      </c>
      <c r="G19" s="644">
        <v>10282.208879759835</v>
      </c>
    </row>
    <row r="20" spans="1:7">
      <c r="A20" s="649" t="s">
        <v>13</v>
      </c>
      <c r="B20" s="648">
        <v>41230</v>
      </c>
      <c r="C20" s="663">
        <v>598.59287844339713</v>
      </c>
      <c r="D20" s="648">
        <v>7946.5680329856896</v>
      </c>
      <c r="E20" s="648">
        <v>9187</v>
      </c>
      <c r="F20" s="663">
        <v>443.94939547110732</v>
      </c>
      <c r="G20" s="648">
        <v>8796.9957548710136</v>
      </c>
    </row>
    <row r="21" spans="1:7">
      <c r="A21" s="649" t="s">
        <v>12</v>
      </c>
      <c r="B21" s="648">
        <v>14700</v>
      </c>
      <c r="C21" s="663">
        <v>474.62300565511697</v>
      </c>
      <c r="D21" s="648">
        <v>8106.1224489795923</v>
      </c>
      <c r="E21" s="648">
        <v>4194</v>
      </c>
      <c r="F21" s="663">
        <v>498.3394625680998</v>
      </c>
      <c r="G21" s="648">
        <v>5670.9585121602286</v>
      </c>
    </row>
    <row r="22" spans="1:7">
      <c r="A22" s="649" t="s">
        <v>11</v>
      </c>
      <c r="B22" s="648">
        <v>9366</v>
      </c>
      <c r="C22" s="663">
        <v>460.431230274607</v>
      </c>
      <c r="D22" s="648">
        <v>7893.0172966047403</v>
      </c>
      <c r="E22" s="648">
        <v>2111</v>
      </c>
      <c r="F22" s="663">
        <v>388.88428343787706</v>
      </c>
      <c r="G22" s="648">
        <v>5619.1378493604925</v>
      </c>
    </row>
    <row r="23" spans="1:7">
      <c r="A23" s="647" t="s">
        <v>10</v>
      </c>
      <c r="B23" s="469">
        <v>65296</v>
      </c>
      <c r="C23" s="662">
        <v>543.26433675466615</v>
      </c>
      <c r="D23" s="644">
        <v>7974.8070325900517</v>
      </c>
      <c r="E23" s="469">
        <v>15492</v>
      </c>
      <c r="F23" s="662">
        <v>448.54812511400451</v>
      </c>
      <c r="G23" s="644">
        <v>7517.6865478956879</v>
      </c>
    </row>
    <row r="24" spans="1:7">
      <c r="A24" s="649" t="s">
        <v>9</v>
      </c>
      <c r="B24" s="648">
        <v>19214</v>
      </c>
      <c r="C24" s="663">
        <v>355.49486943232574</v>
      </c>
      <c r="D24" s="648">
        <v>9328.1981888206519</v>
      </c>
      <c r="E24" s="648">
        <v>4954</v>
      </c>
      <c r="F24" s="663">
        <v>307.86344385717967</v>
      </c>
      <c r="G24" s="648">
        <v>6868.7928946306019</v>
      </c>
    </row>
    <row r="25" spans="1:7">
      <c r="A25" s="649" t="s">
        <v>8</v>
      </c>
      <c r="B25" s="648">
        <v>16696</v>
      </c>
      <c r="C25" s="663">
        <v>429.46418580962461</v>
      </c>
      <c r="D25" s="648">
        <v>9191.3632007666511</v>
      </c>
      <c r="E25" s="648">
        <v>10119</v>
      </c>
      <c r="F25" s="663">
        <v>933.68949910727883</v>
      </c>
      <c r="G25" s="648">
        <v>6731.0999110584053</v>
      </c>
    </row>
    <row r="26" spans="1:7">
      <c r="A26" s="649" t="s">
        <v>7</v>
      </c>
      <c r="B26" s="648">
        <v>37394</v>
      </c>
      <c r="C26" s="663">
        <v>670.18840871922396</v>
      </c>
      <c r="D26" s="648">
        <v>7752.1260095202442</v>
      </c>
      <c r="E26" s="648">
        <v>9210</v>
      </c>
      <c r="F26" s="663">
        <v>522.08516620561431</v>
      </c>
      <c r="G26" s="648">
        <v>8740.7166123778497</v>
      </c>
    </row>
    <row r="27" spans="1:7">
      <c r="A27" s="647" t="s">
        <v>6</v>
      </c>
      <c r="B27" s="469">
        <v>73304</v>
      </c>
      <c r="C27" s="662">
        <v>492.89543118264237</v>
      </c>
      <c r="D27" s="644">
        <v>8493.042671614101</v>
      </c>
      <c r="E27" s="469">
        <v>24283</v>
      </c>
      <c r="F27" s="662">
        <v>544.82835988332954</v>
      </c>
      <c r="G27" s="644">
        <v>7521.3935675163693</v>
      </c>
    </row>
    <row r="28" spans="1:7">
      <c r="A28" s="649" t="s">
        <v>5</v>
      </c>
      <c r="B28" s="648">
        <v>20845</v>
      </c>
      <c r="C28" s="663">
        <v>395.81907204210927</v>
      </c>
      <c r="D28" s="648">
        <v>9741.2329095706409</v>
      </c>
      <c r="E28" s="648">
        <v>10021</v>
      </c>
      <c r="F28" s="663">
        <v>698.62937296950599</v>
      </c>
      <c r="G28" s="648">
        <v>6499.1517812593556</v>
      </c>
    </row>
    <row r="29" spans="1:7">
      <c r="A29" s="649" t="s">
        <v>4</v>
      </c>
      <c r="B29" s="648">
        <v>20847</v>
      </c>
      <c r="C29" s="663">
        <v>572.43827897819472</v>
      </c>
      <c r="D29" s="648">
        <v>11631.69760637022</v>
      </c>
      <c r="E29" s="648">
        <v>9778</v>
      </c>
      <c r="F29" s="663">
        <v>1021.0304283357351</v>
      </c>
      <c r="G29" s="648">
        <v>9606.1566782573118</v>
      </c>
    </row>
    <row r="30" spans="1:7">
      <c r="A30" s="649" t="s">
        <v>3</v>
      </c>
      <c r="B30" s="648">
        <v>17492</v>
      </c>
      <c r="C30" s="663">
        <v>413.97900994832366</v>
      </c>
      <c r="D30" s="648">
        <v>13957.866453235765</v>
      </c>
      <c r="E30" s="648">
        <v>10720</v>
      </c>
      <c r="F30" s="663">
        <v>951.50181069374412</v>
      </c>
      <c r="G30" s="648">
        <v>14400.746268656716</v>
      </c>
    </row>
    <row r="31" spans="1:7">
      <c r="A31" s="647" t="s">
        <v>2</v>
      </c>
      <c r="B31" s="644">
        <v>59184</v>
      </c>
      <c r="C31" s="662">
        <v>450.63662016443544</v>
      </c>
      <c r="D31" s="644">
        <v>11653.369153825357</v>
      </c>
      <c r="E31" s="644">
        <v>30519</v>
      </c>
      <c r="F31" s="662">
        <v>867.34229881660178</v>
      </c>
      <c r="G31" s="644">
        <v>10270.0940397785</v>
      </c>
    </row>
    <row r="32" spans="1:7">
      <c r="A32" s="646" t="s">
        <v>1</v>
      </c>
      <c r="B32" s="644">
        <v>197784</v>
      </c>
      <c r="C32" s="662">
        <v>494.15442725604555</v>
      </c>
      <c r="D32" s="644">
        <v>9267.6354002345997</v>
      </c>
      <c r="E32" s="644">
        <v>70294</v>
      </c>
      <c r="F32" s="662">
        <v>615.02306752094796</v>
      </c>
      <c r="G32" s="644">
        <v>8713.9585170853843</v>
      </c>
    </row>
    <row r="33" spans="1:7" s="661" customFormat="1">
      <c r="A33" s="645" t="s">
        <v>758</v>
      </c>
      <c r="B33" s="644">
        <v>426057</v>
      </c>
      <c r="C33" s="662">
        <v>426.05602007115385</v>
      </c>
      <c r="D33" s="644">
        <v>12483.432967889274</v>
      </c>
      <c r="E33" s="644">
        <v>186912</v>
      </c>
      <c r="F33" s="662">
        <v>689.81883176771612</v>
      </c>
      <c r="G33" s="644">
        <v>11281.18044855333</v>
      </c>
    </row>
  </sheetData>
  <mergeCells count="3">
    <mergeCell ref="A2:A3"/>
    <mergeCell ref="B2:D2"/>
    <mergeCell ref="E2:G2"/>
  </mergeCells>
  <pageMargins left="0.75" right="0.75" top="1" bottom="1" header="0.5" footer="0.5"/>
  <headerFooter alignWithMargins="0"/>
</worksheet>
</file>

<file path=xl/worksheets/sheet6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FC3C02-A959-4CFC-9537-B4A3C1ACAE6F}">
  <sheetPr>
    <tabColor indexed="22"/>
  </sheetPr>
  <dimension ref="A1:Q33"/>
  <sheetViews>
    <sheetView workbookViewId="0"/>
  </sheetViews>
  <sheetFormatPr defaultRowHeight="11.25"/>
  <cols>
    <col min="1" max="1" width="21.7109375" style="665" customWidth="1"/>
    <col min="2" max="17" width="8.7109375" style="665" customWidth="1"/>
    <col min="18" max="16384" width="9.140625" style="665"/>
  </cols>
  <sheetData>
    <row r="1" spans="1:17" s="691" customFormat="1" ht="13.5" customHeight="1">
      <c r="A1" s="693" t="s">
        <v>778</v>
      </c>
      <c r="B1" s="693"/>
      <c r="C1" s="693"/>
      <c r="D1" s="693"/>
      <c r="E1" s="693"/>
      <c r="F1" s="693"/>
      <c r="G1" s="693"/>
      <c r="H1" s="693"/>
      <c r="I1" s="693"/>
      <c r="J1" s="692"/>
      <c r="K1" s="692"/>
      <c r="L1" s="692"/>
      <c r="M1" s="692"/>
    </row>
    <row r="2" spans="1:17" s="690" customFormat="1" ht="13.5" customHeight="1">
      <c r="A2" s="1004" t="s">
        <v>37</v>
      </c>
      <c r="B2" s="949" t="s">
        <v>153</v>
      </c>
      <c r="C2" s="958"/>
      <c r="D2" s="958"/>
      <c r="E2" s="958"/>
      <c r="F2" s="958"/>
      <c r="G2" s="958"/>
      <c r="H2" s="958"/>
      <c r="I2" s="929"/>
      <c r="J2" s="948" t="s">
        <v>152</v>
      </c>
      <c r="K2" s="948"/>
      <c r="L2" s="948"/>
      <c r="M2" s="948"/>
      <c r="N2" s="948"/>
      <c r="O2" s="948"/>
      <c r="P2" s="948"/>
      <c r="Q2" s="948"/>
    </row>
    <row r="3" spans="1:17" s="684" customFormat="1" ht="13.5" customHeight="1">
      <c r="A3" s="1004"/>
      <c r="B3" s="689">
        <v>2000</v>
      </c>
      <c r="C3" s="689">
        <v>2005</v>
      </c>
      <c r="D3" s="689">
        <v>2006</v>
      </c>
      <c r="E3" s="688">
        <v>2007</v>
      </c>
      <c r="F3" s="689">
        <v>2008</v>
      </c>
      <c r="G3" s="686">
        <v>2009</v>
      </c>
      <c r="H3" s="686">
        <v>2010</v>
      </c>
      <c r="I3" s="688">
        <v>2011</v>
      </c>
      <c r="J3" s="687">
        <v>2000</v>
      </c>
      <c r="K3" s="687">
        <v>2005</v>
      </c>
      <c r="L3" s="687">
        <v>2006</v>
      </c>
      <c r="M3" s="685">
        <v>2007</v>
      </c>
      <c r="N3" s="685">
        <v>2008</v>
      </c>
      <c r="O3" s="685">
        <v>2009</v>
      </c>
      <c r="P3" s="686">
        <v>2010</v>
      </c>
      <c r="Q3" s="685">
        <v>2011</v>
      </c>
    </row>
    <row r="4" spans="1:17">
      <c r="A4" s="206" t="s">
        <v>44</v>
      </c>
      <c r="B4" s="676">
        <v>120453</v>
      </c>
      <c r="C4" s="676">
        <v>115366</v>
      </c>
      <c r="D4" s="676">
        <v>111924</v>
      </c>
      <c r="E4" s="676">
        <v>106129</v>
      </c>
      <c r="F4" s="674">
        <v>107317</v>
      </c>
      <c r="G4" s="674">
        <v>104253</v>
      </c>
      <c r="H4" s="674">
        <v>110755</v>
      </c>
      <c r="I4" s="674">
        <v>107581</v>
      </c>
      <c r="J4" s="676">
        <v>19098</v>
      </c>
      <c r="K4" s="676">
        <v>20789</v>
      </c>
      <c r="L4" s="676">
        <v>19061</v>
      </c>
      <c r="M4" s="676">
        <v>16717</v>
      </c>
      <c r="N4" s="683">
        <v>16215</v>
      </c>
      <c r="O4" s="665">
        <v>16335</v>
      </c>
      <c r="P4" s="674">
        <v>16773</v>
      </c>
      <c r="Q4" s="674">
        <v>14215</v>
      </c>
    </row>
    <row r="5" spans="1:17">
      <c r="A5" s="206" t="s">
        <v>28</v>
      </c>
      <c r="B5" s="677">
        <v>45444</v>
      </c>
      <c r="C5" s="677">
        <v>39324</v>
      </c>
      <c r="D5" s="676">
        <v>37909</v>
      </c>
      <c r="E5" s="676">
        <v>39927</v>
      </c>
      <c r="F5" s="674">
        <v>36885</v>
      </c>
      <c r="G5" s="674">
        <v>36656</v>
      </c>
      <c r="H5" s="674">
        <v>37200</v>
      </c>
      <c r="I5" s="674">
        <v>43383</v>
      </c>
      <c r="J5" s="676">
        <v>11262</v>
      </c>
      <c r="K5" s="676">
        <v>13396</v>
      </c>
      <c r="L5" s="676">
        <v>12591</v>
      </c>
      <c r="M5" s="676">
        <v>11559</v>
      </c>
      <c r="N5" s="675">
        <v>11387</v>
      </c>
      <c r="O5" s="665">
        <v>11342</v>
      </c>
      <c r="P5" s="674">
        <v>12514</v>
      </c>
      <c r="Q5" s="674">
        <v>11088</v>
      </c>
    </row>
    <row r="6" spans="1:17" s="680" customFormat="1">
      <c r="A6" s="672" t="s">
        <v>27</v>
      </c>
      <c r="B6" s="671">
        <v>165897</v>
      </c>
      <c r="C6" s="671">
        <v>154690</v>
      </c>
      <c r="D6" s="670">
        <v>149833</v>
      </c>
      <c r="E6" s="670">
        <v>146056</v>
      </c>
      <c r="F6" s="669">
        <v>144202</v>
      </c>
      <c r="G6" s="669">
        <v>140909</v>
      </c>
      <c r="H6" s="669">
        <v>147955</v>
      </c>
      <c r="I6" s="669">
        <v>150964</v>
      </c>
      <c r="J6" s="670">
        <v>30360</v>
      </c>
      <c r="K6" s="670">
        <v>34185</v>
      </c>
      <c r="L6" s="670">
        <v>31652</v>
      </c>
      <c r="M6" s="670">
        <v>28276</v>
      </c>
      <c r="N6" s="682">
        <v>27602</v>
      </c>
      <c r="O6" s="681">
        <v>27677</v>
      </c>
      <c r="P6" s="669">
        <v>29287</v>
      </c>
      <c r="Q6" s="669">
        <v>25303</v>
      </c>
    </row>
    <row r="7" spans="1:17">
      <c r="A7" s="206" t="s">
        <v>26</v>
      </c>
      <c r="B7" s="677">
        <v>16253</v>
      </c>
      <c r="C7" s="677">
        <v>17053</v>
      </c>
      <c r="D7" s="676">
        <v>22944</v>
      </c>
      <c r="E7" s="676">
        <v>17423</v>
      </c>
      <c r="F7" s="674">
        <v>17102</v>
      </c>
      <c r="G7" s="674">
        <v>15612</v>
      </c>
      <c r="H7" s="674">
        <v>19643</v>
      </c>
      <c r="I7" s="674">
        <v>26081</v>
      </c>
      <c r="J7" s="676">
        <v>3721</v>
      </c>
      <c r="K7" s="676">
        <v>4737</v>
      </c>
      <c r="L7" s="676">
        <v>4322</v>
      </c>
      <c r="M7" s="676">
        <v>3748</v>
      </c>
      <c r="N7" s="675">
        <v>4087</v>
      </c>
      <c r="O7" s="665">
        <v>3749</v>
      </c>
      <c r="P7" s="674">
        <v>4135</v>
      </c>
      <c r="Q7" s="674">
        <v>3894</v>
      </c>
    </row>
    <row r="8" spans="1:17">
      <c r="A8" s="206" t="s">
        <v>25</v>
      </c>
      <c r="B8" s="677">
        <v>14139</v>
      </c>
      <c r="C8" s="677">
        <v>13158</v>
      </c>
      <c r="D8" s="676">
        <v>12201</v>
      </c>
      <c r="E8" s="676">
        <v>10980</v>
      </c>
      <c r="F8" s="674">
        <v>9788</v>
      </c>
      <c r="G8" s="674">
        <v>12665</v>
      </c>
      <c r="H8" s="674">
        <v>14209</v>
      </c>
      <c r="I8" s="674">
        <v>11906</v>
      </c>
      <c r="J8" s="676">
        <v>4164</v>
      </c>
      <c r="K8" s="676">
        <v>4483</v>
      </c>
      <c r="L8" s="676">
        <v>4153</v>
      </c>
      <c r="M8" s="676">
        <v>3454</v>
      </c>
      <c r="N8" s="675">
        <v>3759</v>
      </c>
      <c r="O8" s="665">
        <v>3416</v>
      </c>
      <c r="P8" s="674">
        <v>3651</v>
      </c>
      <c r="Q8" s="674">
        <v>3350</v>
      </c>
    </row>
    <row r="9" spans="1:17">
      <c r="A9" s="206" t="s">
        <v>24</v>
      </c>
      <c r="B9" s="677">
        <v>13316</v>
      </c>
      <c r="C9" s="677">
        <v>13555</v>
      </c>
      <c r="D9" s="676">
        <v>12008</v>
      </c>
      <c r="E9" s="676">
        <v>12658</v>
      </c>
      <c r="F9" s="674">
        <v>12095</v>
      </c>
      <c r="G9" s="674">
        <v>10285</v>
      </c>
      <c r="H9" s="674">
        <v>13052</v>
      </c>
      <c r="I9" s="674">
        <v>13247</v>
      </c>
      <c r="J9" s="676">
        <v>3737</v>
      </c>
      <c r="K9" s="676">
        <v>4176</v>
      </c>
      <c r="L9" s="676">
        <v>3986</v>
      </c>
      <c r="M9" s="676">
        <v>3503</v>
      </c>
      <c r="N9" s="675">
        <v>3602</v>
      </c>
      <c r="O9" s="665">
        <v>3349</v>
      </c>
      <c r="P9" s="674">
        <v>3408</v>
      </c>
      <c r="Q9" s="674">
        <v>3436</v>
      </c>
    </row>
    <row r="10" spans="1:17">
      <c r="A10" s="673" t="s">
        <v>23</v>
      </c>
      <c r="B10" s="671">
        <v>43708</v>
      </c>
      <c r="C10" s="671">
        <v>43766</v>
      </c>
      <c r="D10" s="670">
        <v>47153</v>
      </c>
      <c r="E10" s="670">
        <v>41061</v>
      </c>
      <c r="F10" s="669">
        <v>38985</v>
      </c>
      <c r="G10" s="669">
        <v>38562</v>
      </c>
      <c r="H10" s="669">
        <v>46904</v>
      </c>
      <c r="I10" s="669">
        <v>51234</v>
      </c>
      <c r="J10" s="670">
        <v>11622</v>
      </c>
      <c r="K10" s="670">
        <v>13396</v>
      </c>
      <c r="L10" s="670">
        <v>12461</v>
      </c>
      <c r="M10" s="670">
        <v>10705</v>
      </c>
      <c r="N10" s="666">
        <v>11448</v>
      </c>
      <c r="O10" s="667">
        <v>10514</v>
      </c>
      <c r="P10" s="669">
        <v>11194</v>
      </c>
      <c r="Q10" s="669">
        <v>10680</v>
      </c>
    </row>
    <row r="11" spans="1:17">
      <c r="A11" s="206" t="s">
        <v>22</v>
      </c>
      <c r="B11" s="677">
        <v>24191</v>
      </c>
      <c r="C11" s="677">
        <v>17774</v>
      </c>
      <c r="D11" s="676">
        <v>15277</v>
      </c>
      <c r="E11" s="676">
        <v>16846</v>
      </c>
      <c r="F11" s="674">
        <v>13863</v>
      </c>
      <c r="G11" s="674">
        <v>13875</v>
      </c>
      <c r="H11" s="674">
        <v>16441</v>
      </c>
      <c r="I11" s="674">
        <v>17725</v>
      </c>
      <c r="J11" s="676">
        <v>4513</v>
      </c>
      <c r="K11" s="676">
        <v>4783</v>
      </c>
      <c r="L11" s="676">
        <v>4447</v>
      </c>
      <c r="M11" s="676">
        <v>4055</v>
      </c>
      <c r="N11" s="675">
        <v>4394</v>
      </c>
      <c r="O11" s="665">
        <v>4381</v>
      </c>
      <c r="P11" s="674">
        <v>4689</v>
      </c>
      <c r="Q11" s="674">
        <v>4453</v>
      </c>
    </row>
    <row r="12" spans="1:17">
      <c r="A12" s="206" t="s">
        <v>21</v>
      </c>
      <c r="B12" s="677">
        <v>8970</v>
      </c>
      <c r="C12" s="677">
        <v>8834</v>
      </c>
      <c r="D12" s="676">
        <v>7820</v>
      </c>
      <c r="E12" s="676">
        <v>9870</v>
      </c>
      <c r="F12" s="674">
        <v>8239</v>
      </c>
      <c r="G12" s="674">
        <v>7045</v>
      </c>
      <c r="H12" s="674">
        <v>8467</v>
      </c>
      <c r="I12" s="674">
        <v>8785</v>
      </c>
      <c r="J12" s="676">
        <v>2493</v>
      </c>
      <c r="K12" s="676">
        <v>2793</v>
      </c>
      <c r="L12" s="676">
        <v>2535</v>
      </c>
      <c r="M12" s="676">
        <v>2600</v>
      </c>
      <c r="N12" s="675">
        <v>2460</v>
      </c>
      <c r="O12" s="665">
        <v>2307</v>
      </c>
      <c r="P12" s="674">
        <v>2781</v>
      </c>
      <c r="Q12" s="674">
        <v>2633</v>
      </c>
    </row>
    <row r="13" spans="1:17">
      <c r="A13" s="206" t="s">
        <v>20</v>
      </c>
      <c r="B13" s="677">
        <v>13205</v>
      </c>
      <c r="C13" s="677">
        <v>10823</v>
      </c>
      <c r="D13" s="676">
        <v>10945</v>
      </c>
      <c r="E13" s="676">
        <v>10097</v>
      </c>
      <c r="F13" s="674">
        <v>8216</v>
      </c>
      <c r="G13" s="674">
        <v>8946</v>
      </c>
      <c r="H13" s="674">
        <v>10148</v>
      </c>
      <c r="I13" s="674">
        <v>11148</v>
      </c>
      <c r="J13" s="676">
        <v>3332</v>
      </c>
      <c r="K13" s="676">
        <v>3354</v>
      </c>
      <c r="L13" s="676">
        <v>3020</v>
      </c>
      <c r="M13" s="676">
        <v>2885</v>
      </c>
      <c r="N13" s="675">
        <v>2626</v>
      </c>
      <c r="O13" s="665">
        <v>2601</v>
      </c>
      <c r="P13" s="674">
        <v>3004</v>
      </c>
      <c r="Q13" s="674">
        <v>2935</v>
      </c>
    </row>
    <row r="14" spans="1:17">
      <c r="A14" s="673" t="s">
        <v>19</v>
      </c>
      <c r="B14" s="671">
        <v>46366</v>
      </c>
      <c r="C14" s="671">
        <v>37431</v>
      </c>
      <c r="D14" s="670">
        <v>34042</v>
      </c>
      <c r="E14" s="670">
        <v>36813</v>
      </c>
      <c r="F14" s="669">
        <v>30318</v>
      </c>
      <c r="G14" s="669">
        <v>29866</v>
      </c>
      <c r="H14" s="669">
        <v>35056</v>
      </c>
      <c r="I14" s="669">
        <v>37658</v>
      </c>
      <c r="J14" s="670">
        <v>10338</v>
      </c>
      <c r="K14" s="670">
        <v>10930</v>
      </c>
      <c r="L14" s="670">
        <v>10002</v>
      </c>
      <c r="M14" s="670">
        <v>9540</v>
      </c>
      <c r="N14" s="666">
        <v>9480</v>
      </c>
      <c r="O14" s="667">
        <v>9289</v>
      </c>
      <c r="P14" s="669">
        <v>10474</v>
      </c>
      <c r="Q14" s="669">
        <v>10021</v>
      </c>
    </row>
    <row r="15" spans="1:17">
      <c r="A15" s="206" t="s">
        <v>18</v>
      </c>
      <c r="B15" s="677">
        <v>16505</v>
      </c>
      <c r="C15" s="677">
        <v>15633</v>
      </c>
      <c r="D15" s="676">
        <v>17400</v>
      </c>
      <c r="E15" s="676">
        <v>17305</v>
      </c>
      <c r="F15" s="674">
        <v>13834</v>
      </c>
      <c r="G15" s="674">
        <v>13981</v>
      </c>
      <c r="H15" s="674">
        <v>15415</v>
      </c>
      <c r="I15" s="674">
        <v>16434</v>
      </c>
      <c r="J15" s="676">
        <v>4591</v>
      </c>
      <c r="K15" s="676">
        <v>5343</v>
      </c>
      <c r="L15" s="676">
        <v>5190</v>
      </c>
      <c r="M15" s="676">
        <v>4956</v>
      </c>
      <c r="N15" s="675">
        <v>4492</v>
      </c>
      <c r="O15" s="665">
        <v>4807</v>
      </c>
      <c r="P15" s="674">
        <v>5739</v>
      </c>
      <c r="Q15" s="674">
        <v>5200</v>
      </c>
    </row>
    <row r="16" spans="1:17">
      <c r="A16" s="206" t="s">
        <v>17</v>
      </c>
      <c r="B16" s="677">
        <v>15530</v>
      </c>
      <c r="C16" s="677">
        <v>16731</v>
      </c>
      <c r="D16" s="676">
        <v>15419</v>
      </c>
      <c r="E16" s="676">
        <v>13998</v>
      </c>
      <c r="F16" s="674">
        <v>13273</v>
      </c>
      <c r="G16" s="674">
        <v>13091</v>
      </c>
      <c r="H16" s="674">
        <v>21672</v>
      </c>
      <c r="I16" s="674">
        <v>19044</v>
      </c>
      <c r="J16" s="676">
        <v>3757</v>
      </c>
      <c r="K16" s="676">
        <v>4355</v>
      </c>
      <c r="L16" s="676">
        <v>3233</v>
      </c>
      <c r="M16" s="676">
        <v>3170</v>
      </c>
      <c r="N16" s="675">
        <v>3187</v>
      </c>
      <c r="O16" s="665">
        <v>3351</v>
      </c>
      <c r="P16" s="674">
        <v>3963</v>
      </c>
      <c r="Q16" s="674">
        <v>3799</v>
      </c>
    </row>
    <row r="17" spans="1:17">
      <c r="A17" s="206" t="s">
        <v>16</v>
      </c>
      <c r="B17" s="677">
        <v>8331</v>
      </c>
      <c r="C17" s="677">
        <v>8196</v>
      </c>
      <c r="D17" s="676">
        <v>8359</v>
      </c>
      <c r="E17" s="676">
        <v>7643</v>
      </c>
      <c r="F17" s="674">
        <v>7955</v>
      </c>
      <c r="G17" s="674">
        <v>7616</v>
      </c>
      <c r="H17" s="674">
        <v>9938</v>
      </c>
      <c r="I17" s="674">
        <v>8039</v>
      </c>
      <c r="J17" s="676">
        <v>2943</v>
      </c>
      <c r="K17" s="676">
        <v>2901</v>
      </c>
      <c r="L17" s="676">
        <v>2888</v>
      </c>
      <c r="M17" s="676">
        <v>2659</v>
      </c>
      <c r="N17" s="675">
        <v>2895</v>
      </c>
      <c r="O17" s="665">
        <v>2753</v>
      </c>
      <c r="P17" s="674">
        <v>3511</v>
      </c>
      <c r="Q17" s="674">
        <v>2794</v>
      </c>
    </row>
    <row r="18" spans="1:17">
      <c r="A18" s="673" t="s">
        <v>15</v>
      </c>
      <c r="B18" s="671">
        <v>40366</v>
      </c>
      <c r="C18" s="671">
        <v>40560</v>
      </c>
      <c r="D18" s="670">
        <v>41178</v>
      </c>
      <c r="E18" s="670">
        <v>38946</v>
      </c>
      <c r="F18" s="669">
        <v>35062</v>
      </c>
      <c r="G18" s="669">
        <v>34688</v>
      </c>
      <c r="H18" s="669">
        <v>47025</v>
      </c>
      <c r="I18" s="669">
        <v>43517</v>
      </c>
      <c r="J18" s="670">
        <v>11291</v>
      </c>
      <c r="K18" s="670">
        <v>12599</v>
      </c>
      <c r="L18" s="670">
        <v>11311</v>
      </c>
      <c r="M18" s="670">
        <v>10785</v>
      </c>
      <c r="N18" s="666">
        <v>10574</v>
      </c>
      <c r="O18" s="667">
        <v>10911</v>
      </c>
      <c r="P18" s="669">
        <v>13213</v>
      </c>
      <c r="Q18" s="669">
        <v>11793</v>
      </c>
    </row>
    <row r="19" spans="1:17">
      <c r="A19" s="672" t="s">
        <v>14</v>
      </c>
      <c r="B19" s="671">
        <v>130440</v>
      </c>
      <c r="C19" s="671">
        <v>121757</v>
      </c>
      <c r="D19" s="670">
        <v>122373</v>
      </c>
      <c r="E19" s="670">
        <v>116820</v>
      </c>
      <c r="F19" s="669">
        <v>104365</v>
      </c>
      <c r="G19" s="669">
        <v>103116</v>
      </c>
      <c r="H19" s="669">
        <v>128985</v>
      </c>
      <c r="I19" s="669">
        <v>132409</v>
      </c>
      <c r="J19" s="670">
        <v>33251</v>
      </c>
      <c r="K19" s="670">
        <v>36925</v>
      </c>
      <c r="L19" s="670">
        <v>33774</v>
      </c>
      <c r="M19" s="670">
        <v>31030</v>
      </c>
      <c r="N19" s="669">
        <v>31502</v>
      </c>
      <c r="O19" s="679">
        <v>30714</v>
      </c>
      <c r="P19" s="669">
        <v>34881</v>
      </c>
      <c r="Q19" s="669">
        <v>32494</v>
      </c>
    </row>
    <row r="20" spans="1:17">
      <c r="A20" s="208" t="s">
        <v>13</v>
      </c>
      <c r="B20" s="677">
        <v>23289</v>
      </c>
      <c r="C20" s="677">
        <v>29069</v>
      </c>
      <c r="D20" s="676">
        <v>31093</v>
      </c>
      <c r="E20" s="676">
        <v>28940</v>
      </c>
      <c r="F20" s="674">
        <v>27923</v>
      </c>
      <c r="G20" s="674">
        <v>24428</v>
      </c>
      <c r="H20" s="674">
        <v>26778</v>
      </c>
      <c r="I20" s="674">
        <v>23765</v>
      </c>
      <c r="J20" s="676">
        <v>11128</v>
      </c>
      <c r="K20" s="676">
        <v>11605</v>
      </c>
      <c r="L20" s="676">
        <v>10724</v>
      </c>
      <c r="M20" s="676">
        <v>10614</v>
      </c>
      <c r="N20" s="675">
        <v>11011</v>
      </c>
      <c r="O20" s="665">
        <v>10392</v>
      </c>
      <c r="P20" s="674">
        <v>11221</v>
      </c>
      <c r="Q20" s="674">
        <v>10024</v>
      </c>
    </row>
    <row r="21" spans="1:17">
      <c r="A21" s="206" t="s">
        <v>12</v>
      </c>
      <c r="B21" s="677">
        <v>11746</v>
      </c>
      <c r="C21" s="677">
        <v>12463</v>
      </c>
      <c r="D21" s="676">
        <v>10532</v>
      </c>
      <c r="E21" s="676">
        <v>13106</v>
      </c>
      <c r="F21" s="674">
        <v>11088</v>
      </c>
      <c r="G21" s="674">
        <v>10416</v>
      </c>
      <c r="H21" s="674">
        <v>10797</v>
      </c>
      <c r="I21" s="674">
        <v>12235</v>
      </c>
      <c r="J21" s="676">
        <v>3763</v>
      </c>
      <c r="K21" s="676">
        <v>4315</v>
      </c>
      <c r="L21" s="676">
        <v>3637</v>
      </c>
      <c r="M21" s="676">
        <v>3721</v>
      </c>
      <c r="N21" s="675">
        <v>3747</v>
      </c>
      <c r="O21" s="665">
        <v>3684</v>
      </c>
      <c r="P21" s="674">
        <v>4098</v>
      </c>
      <c r="Q21" s="674">
        <v>3803</v>
      </c>
    </row>
    <row r="22" spans="1:17">
      <c r="A22" s="206" t="s">
        <v>11</v>
      </c>
      <c r="B22" s="677">
        <v>6622</v>
      </c>
      <c r="C22" s="677">
        <v>7706</v>
      </c>
      <c r="D22" s="676">
        <v>7166</v>
      </c>
      <c r="E22" s="676">
        <v>9522</v>
      </c>
      <c r="F22" s="674">
        <v>6944</v>
      </c>
      <c r="G22" s="674">
        <v>6138</v>
      </c>
      <c r="H22" s="674">
        <v>7011</v>
      </c>
      <c r="I22" s="674">
        <v>8298</v>
      </c>
      <c r="J22" s="676">
        <v>2563</v>
      </c>
      <c r="K22" s="676">
        <v>3076</v>
      </c>
      <c r="L22" s="676">
        <v>2819</v>
      </c>
      <c r="M22" s="676">
        <v>2699</v>
      </c>
      <c r="N22" s="675">
        <v>3013</v>
      </c>
      <c r="O22" s="665">
        <v>2957</v>
      </c>
      <c r="P22" s="674">
        <v>3026</v>
      </c>
      <c r="Q22" s="674">
        <v>3147</v>
      </c>
    </row>
    <row r="23" spans="1:17">
      <c r="A23" s="673" t="s">
        <v>10</v>
      </c>
      <c r="B23" s="671">
        <v>41657</v>
      </c>
      <c r="C23" s="671">
        <v>49238</v>
      </c>
      <c r="D23" s="670">
        <v>48791</v>
      </c>
      <c r="E23" s="670">
        <v>51568</v>
      </c>
      <c r="F23" s="669">
        <v>45955</v>
      </c>
      <c r="G23" s="669">
        <v>40982</v>
      </c>
      <c r="H23" s="669">
        <v>44586</v>
      </c>
      <c r="I23" s="669">
        <v>44298</v>
      </c>
      <c r="J23" s="670">
        <v>17454</v>
      </c>
      <c r="K23" s="670">
        <v>18996</v>
      </c>
      <c r="L23" s="670">
        <v>17180</v>
      </c>
      <c r="M23" s="670">
        <v>17034</v>
      </c>
      <c r="N23" s="666">
        <v>17771</v>
      </c>
      <c r="O23" s="667">
        <v>17033</v>
      </c>
      <c r="P23" s="669">
        <v>18345</v>
      </c>
      <c r="Q23" s="669">
        <v>16974</v>
      </c>
    </row>
    <row r="24" spans="1:17">
      <c r="A24" s="206" t="s">
        <v>9</v>
      </c>
      <c r="B24" s="677">
        <v>21805</v>
      </c>
      <c r="C24" s="677">
        <v>27558</v>
      </c>
      <c r="D24" s="676">
        <v>19695</v>
      </c>
      <c r="E24" s="676">
        <v>20895</v>
      </c>
      <c r="F24" s="674">
        <v>33533</v>
      </c>
      <c r="G24" s="674">
        <v>33123</v>
      </c>
      <c r="H24" s="674">
        <v>33939</v>
      </c>
      <c r="I24" s="674">
        <v>35587</v>
      </c>
      <c r="J24" s="676">
        <v>7154</v>
      </c>
      <c r="K24" s="676">
        <v>7442</v>
      </c>
      <c r="L24" s="676">
        <v>7746</v>
      </c>
      <c r="M24" s="676">
        <v>7013</v>
      </c>
      <c r="N24" s="675">
        <v>7372</v>
      </c>
      <c r="O24" s="665">
        <v>6623</v>
      </c>
      <c r="P24" s="674">
        <v>7495</v>
      </c>
      <c r="Q24" s="674">
        <v>6919</v>
      </c>
    </row>
    <row r="25" spans="1:17">
      <c r="A25" s="206" t="s">
        <v>8</v>
      </c>
      <c r="B25" s="677">
        <v>14710</v>
      </c>
      <c r="C25" s="677">
        <v>14762</v>
      </c>
      <c r="D25" s="676">
        <v>14367</v>
      </c>
      <c r="E25" s="676">
        <v>16167</v>
      </c>
      <c r="F25" s="674">
        <v>15152</v>
      </c>
      <c r="G25" s="674">
        <v>14252</v>
      </c>
      <c r="H25" s="674">
        <v>17806</v>
      </c>
      <c r="I25" s="674">
        <v>17715</v>
      </c>
      <c r="J25" s="676">
        <v>5001</v>
      </c>
      <c r="K25" s="676">
        <v>5542</v>
      </c>
      <c r="L25" s="676">
        <v>5311</v>
      </c>
      <c r="M25" s="676">
        <v>5462</v>
      </c>
      <c r="N25" s="675">
        <v>4997</v>
      </c>
      <c r="O25" s="665">
        <v>4889</v>
      </c>
      <c r="P25" s="674">
        <v>5218</v>
      </c>
      <c r="Q25" s="674">
        <v>5490</v>
      </c>
    </row>
    <row r="26" spans="1:17">
      <c r="A26" s="206" t="s">
        <v>7</v>
      </c>
      <c r="B26" s="677">
        <v>22663</v>
      </c>
      <c r="C26" s="677">
        <v>22470</v>
      </c>
      <c r="D26" s="676">
        <v>21895</v>
      </c>
      <c r="E26" s="676">
        <v>21819</v>
      </c>
      <c r="F26" s="674">
        <v>21094</v>
      </c>
      <c r="G26" s="674">
        <v>20036</v>
      </c>
      <c r="H26" s="674">
        <v>21821</v>
      </c>
      <c r="I26" s="674">
        <v>20473</v>
      </c>
      <c r="J26" s="676">
        <v>8840</v>
      </c>
      <c r="K26" s="676">
        <v>9053</v>
      </c>
      <c r="L26" s="676">
        <v>8696</v>
      </c>
      <c r="M26" s="676">
        <v>9243</v>
      </c>
      <c r="N26" s="675">
        <v>9524</v>
      </c>
      <c r="O26" s="665">
        <v>8526</v>
      </c>
      <c r="P26" s="674">
        <v>9607</v>
      </c>
      <c r="Q26" s="674">
        <v>8436</v>
      </c>
    </row>
    <row r="27" spans="1:17">
      <c r="A27" s="673" t="s">
        <v>6</v>
      </c>
      <c r="B27" s="671">
        <v>59178</v>
      </c>
      <c r="C27" s="671">
        <v>64790</v>
      </c>
      <c r="D27" s="670">
        <v>55957</v>
      </c>
      <c r="E27" s="670">
        <v>58881</v>
      </c>
      <c r="F27" s="669">
        <v>69779</v>
      </c>
      <c r="G27" s="669">
        <v>67411</v>
      </c>
      <c r="H27" s="669">
        <v>73566</v>
      </c>
      <c r="I27" s="669">
        <v>73775</v>
      </c>
      <c r="J27" s="670">
        <v>20995</v>
      </c>
      <c r="K27" s="670">
        <v>22037</v>
      </c>
      <c r="L27" s="670">
        <v>21753</v>
      </c>
      <c r="M27" s="670">
        <v>21718</v>
      </c>
      <c r="N27" s="666">
        <v>21893</v>
      </c>
      <c r="O27" s="667">
        <v>20038</v>
      </c>
      <c r="P27" s="669">
        <v>22320</v>
      </c>
      <c r="Q27" s="669">
        <v>20845</v>
      </c>
    </row>
    <row r="28" spans="1:17" s="678" customFormat="1">
      <c r="A28" s="206" t="s">
        <v>5</v>
      </c>
      <c r="B28" s="677">
        <v>21624</v>
      </c>
      <c r="C28" s="677">
        <v>19377</v>
      </c>
      <c r="D28" s="676">
        <v>19670</v>
      </c>
      <c r="E28" s="676">
        <v>19962</v>
      </c>
      <c r="F28" s="674">
        <v>17532</v>
      </c>
      <c r="G28" s="674">
        <v>14545</v>
      </c>
      <c r="H28" s="674">
        <v>17323</v>
      </c>
      <c r="I28" s="674">
        <v>17500</v>
      </c>
      <c r="J28" s="676">
        <v>5994</v>
      </c>
      <c r="K28" s="676">
        <v>6490</v>
      </c>
      <c r="L28" s="676">
        <v>6805</v>
      </c>
      <c r="M28" s="676">
        <v>6874</v>
      </c>
      <c r="N28" s="675">
        <v>6716</v>
      </c>
      <c r="O28" s="665">
        <v>5400</v>
      </c>
      <c r="P28" s="674">
        <v>6111</v>
      </c>
      <c r="Q28" s="674">
        <v>5441</v>
      </c>
    </row>
    <row r="29" spans="1:17">
      <c r="A29" s="206" t="s">
        <v>4</v>
      </c>
      <c r="B29" s="677">
        <v>13860</v>
      </c>
      <c r="C29" s="677">
        <v>10496</v>
      </c>
      <c r="D29" s="676">
        <v>13457</v>
      </c>
      <c r="E29" s="676">
        <v>14345</v>
      </c>
      <c r="F29" s="674">
        <v>9993</v>
      </c>
      <c r="G29" s="674">
        <v>10631</v>
      </c>
      <c r="H29" s="674">
        <v>12531</v>
      </c>
      <c r="I29" s="674">
        <v>10030</v>
      </c>
      <c r="J29" s="676">
        <v>4151</v>
      </c>
      <c r="K29" s="676">
        <v>4177</v>
      </c>
      <c r="L29" s="676">
        <v>3755</v>
      </c>
      <c r="M29" s="676">
        <v>3522</v>
      </c>
      <c r="N29" s="675">
        <v>3646</v>
      </c>
      <c r="O29" s="665">
        <v>3696</v>
      </c>
      <c r="P29" s="674">
        <v>3951</v>
      </c>
      <c r="Q29" s="674">
        <v>3477</v>
      </c>
    </row>
    <row r="30" spans="1:17">
      <c r="A30" s="206" t="s">
        <v>3</v>
      </c>
      <c r="B30" s="677">
        <v>17685</v>
      </c>
      <c r="C30" s="677">
        <v>15882</v>
      </c>
      <c r="D30" s="676">
        <v>15447</v>
      </c>
      <c r="E30" s="676">
        <v>18972</v>
      </c>
      <c r="F30" s="674">
        <v>16296</v>
      </c>
      <c r="G30" s="674">
        <v>15835</v>
      </c>
      <c r="H30" s="674">
        <v>21905</v>
      </c>
      <c r="I30" s="674">
        <v>22164</v>
      </c>
      <c r="J30" s="676">
        <v>5227</v>
      </c>
      <c r="K30" s="676">
        <v>4331</v>
      </c>
      <c r="L30" s="676">
        <v>4529</v>
      </c>
      <c r="M30" s="676">
        <v>4159</v>
      </c>
      <c r="N30" s="675">
        <v>4440</v>
      </c>
      <c r="O30" s="665">
        <v>4239</v>
      </c>
      <c r="P30" s="674">
        <v>4771</v>
      </c>
      <c r="Q30" s="674">
        <v>4746</v>
      </c>
    </row>
    <row r="31" spans="1:17">
      <c r="A31" s="673" t="s">
        <v>2</v>
      </c>
      <c r="B31" s="671">
        <v>53169</v>
      </c>
      <c r="C31" s="671">
        <v>45755</v>
      </c>
      <c r="D31" s="670">
        <v>48574</v>
      </c>
      <c r="E31" s="670">
        <v>53279</v>
      </c>
      <c r="F31" s="669">
        <v>43821</v>
      </c>
      <c r="G31" s="669">
        <v>41011</v>
      </c>
      <c r="H31" s="669">
        <v>51759</v>
      </c>
      <c r="I31" s="669">
        <v>49694</v>
      </c>
      <c r="J31" s="670">
        <v>15372</v>
      </c>
      <c r="K31" s="670">
        <v>14998</v>
      </c>
      <c r="L31" s="670">
        <v>15089</v>
      </c>
      <c r="M31" s="670">
        <v>14555</v>
      </c>
      <c r="N31" s="666">
        <v>14802</v>
      </c>
      <c r="O31" s="667">
        <v>13335</v>
      </c>
      <c r="P31" s="669">
        <v>14833</v>
      </c>
      <c r="Q31" s="669">
        <v>13664</v>
      </c>
    </row>
    <row r="32" spans="1:17">
      <c r="A32" s="672" t="s">
        <v>1</v>
      </c>
      <c r="B32" s="671">
        <v>154004</v>
      </c>
      <c r="C32" s="671">
        <v>159783</v>
      </c>
      <c r="D32" s="670">
        <v>153322</v>
      </c>
      <c r="E32" s="670">
        <v>163728</v>
      </c>
      <c r="F32" s="669">
        <v>159555</v>
      </c>
      <c r="G32" s="669">
        <v>149404</v>
      </c>
      <c r="H32" s="669">
        <v>169911</v>
      </c>
      <c r="I32" s="669">
        <v>167767</v>
      </c>
      <c r="J32" s="670">
        <v>53821</v>
      </c>
      <c r="K32" s="670">
        <v>56031</v>
      </c>
      <c r="L32" s="670">
        <v>54022</v>
      </c>
      <c r="M32" s="670">
        <v>53307</v>
      </c>
      <c r="N32" s="669">
        <v>54466</v>
      </c>
      <c r="O32" s="669">
        <v>50406</v>
      </c>
      <c r="P32" s="669">
        <v>55498</v>
      </c>
      <c r="Q32" s="669">
        <v>51483</v>
      </c>
    </row>
    <row r="33" spans="1:17">
      <c r="A33" s="668" t="s">
        <v>0</v>
      </c>
      <c r="B33" s="667">
        <f>+B6+B19+B32</f>
        <v>450341</v>
      </c>
      <c r="C33" s="667">
        <f>+C6+C19+C32</f>
        <v>436230</v>
      </c>
      <c r="D33" s="667">
        <f>+D6+D19+D32</f>
        <v>425528</v>
      </c>
      <c r="E33" s="667">
        <v>426604</v>
      </c>
      <c r="F33" s="666">
        <v>408122</v>
      </c>
      <c r="G33" s="666">
        <v>393429</v>
      </c>
      <c r="H33" s="666">
        <v>446851</v>
      </c>
      <c r="I33" s="666">
        <v>451140</v>
      </c>
      <c r="J33" s="667">
        <f>+J6+J19+J32</f>
        <v>117432</v>
      </c>
      <c r="K33" s="667">
        <f>+K6+K19+K32</f>
        <v>127141</v>
      </c>
      <c r="L33" s="667">
        <f>+L6+L19+L32</f>
        <v>119448</v>
      </c>
      <c r="M33" s="667">
        <v>112613</v>
      </c>
      <c r="N33" s="666">
        <v>113570</v>
      </c>
      <c r="O33" s="667">
        <v>108797</v>
      </c>
      <c r="P33" s="666">
        <v>119666</v>
      </c>
      <c r="Q33" s="666">
        <v>109280</v>
      </c>
    </row>
  </sheetData>
  <mergeCells count="3">
    <mergeCell ref="A2:A3"/>
    <mergeCell ref="B2:I2"/>
    <mergeCell ref="J2:Q2"/>
  </mergeCells>
  <pageMargins left="0.75" right="0.75" top="1" bottom="1" header="0.5" footer="0.5"/>
  <pageSetup paperSize="9" orientation="portrait" cellComments="atEnd" r:id="rId1"/>
  <headerFooter alignWithMargins="0"/>
  <legacyDrawing r:id="rId2"/>
</worksheet>
</file>

<file path=xl/worksheets/sheet6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AD5BFA-935D-4FA2-8651-6115FC3B10F8}">
  <dimension ref="A1:D32"/>
  <sheetViews>
    <sheetView workbookViewId="0"/>
  </sheetViews>
  <sheetFormatPr defaultRowHeight="15"/>
  <cols>
    <col min="1" max="1" width="21.28515625" style="694" customWidth="1"/>
    <col min="2" max="4" width="15.7109375" style="694" customWidth="1"/>
    <col min="5" max="16384" width="9.140625" style="694"/>
  </cols>
  <sheetData>
    <row r="1" spans="1:4" ht="15" customHeight="1">
      <c r="A1" s="707" t="s">
        <v>788</v>
      </c>
      <c r="B1" s="707"/>
      <c r="C1" s="707"/>
      <c r="D1" s="707"/>
    </row>
    <row r="2" spans="1:4" ht="24.75" customHeight="1">
      <c r="A2" s="706" t="s">
        <v>37</v>
      </c>
      <c r="B2" s="705" t="s">
        <v>787</v>
      </c>
      <c r="C2" s="704" t="s">
        <v>786</v>
      </c>
      <c r="D2" s="703" t="s">
        <v>0</v>
      </c>
    </row>
    <row r="3" spans="1:4">
      <c r="A3" s="702" t="s">
        <v>44</v>
      </c>
      <c r="B3" s="701">
        <v>6949</v>
      </c>
      <c r="C3" s="701">
        <v>9933</v>
      </c>
      <c r="D3" s="701">
        <v>16882</v>
      </c>
    </row>
    <row r="4" spans="1:4">
      <c r="A4" s="702" t="s">
        <v>28</v>
      </c>
      <c r="B4" s="701">
        <v>2625</v>
      </c>
      <c r="C4" s="701">
        <v>4742</v>
      </c>
      <c r="D4" s="701">
        <v>7367</v>
      </c>
    </row>
    <row r="5" spans="1:4" s="699" customFormat="1" ht="12.75">
      <c r="A5" s="698" t="s">
        <v>785</v>
      </c>
      <c r="B5" s="697">
        <v>9574</v>
      </c>
      <c r="C5" s="697">
        <v>14675</v>
      </c>
      <c r="D5" s="697">
        <v>24249</v>
      </c>
    </row>
    <row r="6" spans="1:4">
      <c r="A6" s="702" t="s">
        <v>26</v>
      </c>
      <c r="B6" s="701">
        <v>760</v>
      </c>
      <c r="C6" s="701">
        <v>1673</v>
      </c>
      <c r="D6" s="701">
        <v>2433</v>
      </c>
    </row>
    <row r="7" spans="1:4">
      <c r="A7" s="702" t="s">
        <v>25</v>
      </c>
      <c r="B7" s="701">
        <v>599</v>
      </c>
      <c r="C7" s="701">
        <v>1055</v>
      </c>
      <c r="D7" s="701">
        <v>1654</v>
      </c>
    </row>
    <row r="8" spans="1:4">
      <c r="A8" s="702" t="s">
        <v>24</v>
      </c>
      <c r="B8" s="701">
        <v>1008</v>
      </c>
      <c r="C8" s="701">
        <v>1988</v>
      </c>
      <c r="D8" s="701">
        <v>2996</v>
      </c>
    </row>
    <row r="9" spans="1:4" s="699" customFormat="1" ht="12.75">
      <c r="A9" s="700" t="s">
        <v>784</v>
      </c>
      <c r="B9" s="697">
        <v>2367</v>
      </c>
      <c r="C9" s="697">
        <v>4716</v>
      </c>
      <c r="D9" s="697">
        <v>7083</v>
      </c>
    </row>
    <row r="10" spans="1:4">
      <c r="A10" s="702" t="s">
        <v>22</v>
      </c>
      <c r="B10" s="701">
        <v>915</v>
      </c>
      <c r="C10" s="701">
        <v>1887</v>
      </c>
      <c r="D10" s="701">
        <v>2802</v>
      </c>
    </row>
    <row r="11" spans="1:4">
      <c r="A11" s="702" t="s">
        <v>21</v>
      </c>
      <c r="B11" s="701">
        <v>500</v>
      </c>
      <c r="C11" s="701">
        <v>1398</v>
      </c>
      <c r="D11" s="701">
        <v>1898</v>
      </c>
    </row>
    <row r="12" spans="1:4">
      <c r="A12" s="702" t="s">
        <v>20</v>
      </c>
      <c r="B12" s="701">
        <v>653</v>
      </c>
      <c r="C12" s="701">
        <v>1536</v>
      </c>
      <c r="D12" s="701">
        <v>2189</v>
      </c>
    </row>
    <row r="13" spans="1:4" s="699" customFormat="1" ht="12.75">
      <c r="A13" s="700" t="s">
        <v>783</v>
      </c>
      <c r="B13" s="697">
        <v>2068</v>
      </c>
      <c r="C13" s="697">
        <v>4821</v>
      </c>
      <c r="D13" s="697">
        <v>6889</v>
      </c>
    </row>
    <row r="14" spans="1:4">
      <c r="A14" s="702" t="s">
        <v>18</v>
      </c>
      <c r="B14" s="701">
        <v>925</v>
      </c>
      <c r="C14" s="701">
        <v>1924</v>
      </c>
      <c r="D14" s="701">
        <v>2849</v>
      </c>
    </row>
    <row r="15" spans="1:4">
      <c r="A15" s="702" t="s">
        <v>17</v>
      </c>
      <c r="B15" s="701">
        <v>691</v>
      </c>
      <c r="C15" s="701">
        <v>1907</v>
      </c>
      <c r="D15" s="701">
        <v>2598</v>
      </c>
    </row>
    <row r="16" spans="1:4">
      <c r="A16" s="702" t="s">
        <v>16</v>
      </c>
      <c r="B16" s="701">
        <v>513</v>
      </c>
      <c r="C16" s="701">
        <v>1218</v>
      </c>
      <c r="D16" s="701">
        <v>1731</v>
      </c>
    </row>
    <row r="17" spans="1:4" s="699" customFormat="1" ht="12.75">
      <c r="A17" s="700" t="s">
        <v>782</v>
      </c>
      <c r="B17" s="697">
        <v>2129</v>
      </c>
      <c r="C17" s="697">
        <v>5049</v>
      </c>
      <c r="D17" s="697">
        <v>7178</v>
      </c>
    </row>
    <row r="18" spans="1:4">
      <c r="A18" s="698" t="s">
        <v>14</v>
      </c>
      <c r="B18" s="697">
        <v>6564</v>
      </c>
      <c r="C18" s="697">
        <v>14586</v>
      </c>
      <c r="D18" s="697">
        <v>21150</v>
      </c>
    </row>
    <row r="19" spans="1:4">
      <c r="A19" s="702" t="s">
        <v>13</v>
      </c>
      <c r="B19" s="701">
        <v>1635</v>
      </c>
      <c r="C19" s="701">
        <v>2563</v>
      </c>
      <c r="D19" s="701">
        <v>4198</v>
      </c>
    </row>
    <row r="20" spans="1:4">
      <c r="A20" s="702" t="s">
        <v>12</v>
      </c>
      <c r="B20" s="701">
        <v>746</v>
      </c>
      <c r="C20" s="701">
        <v>1454</v>
      </c>
      <c r="D20" s="701">
        <v>2200</v>
      </c>
    </row>
    <row r="21" spans="1:4">
      <c r="A21" s="702" t="s">
        <v>11</v>
      </c>
      <c r="B21" s="701">
        <v>398</v>
      </c>
      <c r="C21" s="701">
        <v>994</v>
      </c>
      <c r="D21" s="701">
        <v>1392</v>
      </c>
    </row>
    <row r="22" spans="1:4" s="699" customFormat="1" ht="12.75">
      <c r="A22" s="700" t="s">
        <v>781</v>
      </c>
      <c r="B22" s="697">
        <v>2779</v>
      </c>
      <c r="C22" s="697">
        <v>5011</v>
      </c>
      <c r="D22" s="697">
        <v>7790</v>
      </c>
    </row>
    <row r="23" spans="1:4">
      <c r="A23" s="702" t="s">
        <v>9</v>
      </c>
      <c r="B23" s="701">
        <v>1181</v>
      </c>
      <c r="C23" s="701">
        <v>2060</v>
      </c>
      <c r="D23" s="701">
        <v>3241</v>
      </c>
    </row>
    <row r="24" spans="1:4">
      <c r="A24" s="702" t="s">
        <v>8</v>
      </c>
      <c r="B24" s="701">
        <v>702</v>
      </c>
      <c r="C24" s="701">
        <v>1269</v>
      </c>
      <c r="D24" s="701">
        <v>1971</v>
      </c>
    </row>
    <row r="25" spans="1:4">
      <c r="A25" s="702" t="s">
        <v>7</v>
      </c>
      <c r="B25" s="701">
        <v>866</v>
      </c>
      <c r="C25" s="701">
        <v>2031</v>
      </c>
      <c r="D25" s="701">
        <v>2897</v>
      </c>
    </row>
    <row r="26" spans="1:4" s="699" customFormat="1" ht="12.75">
      <c r="A26" s="700" t="s">
        <v>780</v>
      </c>
      <c r="B26" s="697">
        <v>2749</v>
      </c>
      <c r="C26" s="697">
        <v>5360</v>
      </c>
      <c r="D26" s="697">
        <v>8109</v>
      </c>
    </row>
    <row r="27" spans="1:4">
      <c r="A27" s="702" t="s">
        <v>5</v>
      </c>
      <c r="B27" s="701">
        <v>987</v>
      </c>
      <c r="C27" s="701">
        <v>2013</v>
      </c>
      <c r="D27" s="701">
        <v>3000</v>
      </c>
    </row>
    <row r="28" spans="1:4">
      <c r="A28" s="702" t="s">
        <v>4</v>
      </c>
      <c r="B28" s="701">
        <v>790</v>
      </c>
      <c r="C28" s="701">
        <v>1651</v>
      </c>
      <c r="D28" s="701">
        <v>2441</v>
      </c>
    </row>
    <row r="29" spans="1:4">
      <c r="A29" s="702" t="s">
        <v>3</v>
      </c>
      <c r="B29" s="701">
        <v>982</v>
      </c>
      <c r="C29" s="701">
        <v>1922</v>
      </c>
      <c r="D29" s="701">
        <v>2904</v>
      </c>
    </row>
    <row r="30" spans="1:4" s="699" customFormat="1" ht="12.75">
      <c r="A30" s="700" t="s">
        <v>779</v>
      </c>
      <c r="B30" s="697">
        <v>2759</v>
      </c>
      <c r="C30" s="697">
        <v>5586</v>
      </c>
      <c r="D30" s="697">
        <v>8345</v>
      </c>
    </row>
    <row r="31" spans="1:4">
      <c r="A31" s="698" t="s">
        <v>1</v>
      </c>
      <c r="B31" s="697">
        <v>8287</v>
      </c>
      <c r="C31" s="697">
        <v>15957</v>
      </c>
      <c r="D31" s="697">
        <v>24244</v>
      </c>
    </row>
    <row r="32" spans="1:4">
      <c r="A32" s="696" t="s">
        <v>0</v>
      </c>
      <c r="B32" s="695">
        <v>24425</v>
      </c>
      <c r="C32" s="695">
        <v>45218</v>
      </c>
      <c r="D32" s="695">
        <v>69643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3FD21B-6D12-46AA-B068-136751228052}">
  <dimension ref="A1:AC33"/>
  <sheetViews>
    <sheetView workbookViewId="0"/>
  </sheetViews>
  <sheetFormatPr defaultRowHeight="11.25"/>
  <cols>
    <col min="1" max="1" width="21.7109375" style="333" customWidth="1"/>
    <col min="2" max="26" width="10.7109375" style="333" customWidth="1"/>
    <col min="27" max="28" width="10.7109375" style="349" customWidth="1"/>
    <col min="29" max="29" width="10.7109375" style="333" customWidth="1"/>
    <col min="30" max="16384" width="9.140625" style="333"/>
  </cols>
  <sheetData>
    <row r="1" spans="1:29" s="342" customFormat="1" ht="13.5" thickBot="1">
      <c r="A1" s="718" t="s">
        <v>798</v>
      </c>
      <c r="B1" s="331"/>
      <c r="C1" s="364"/>
      <c r="D1" s="364"/>
      <c r="E1" s="332"/>
      <c r="F1" s="332"/>
      <c r="G1" s="332"/>
      <c r="H1" s="332"/>
      <c r="I1" s="332"/>
      <c r="J1" s="331"/>
      <c r="K1" s="331"/>
      <c r="L1" s="364"/>
      <c r="M1" s="364"/>
      <c r="AA1" s="360"/>
      <c r="AB1" s="360"/>
    </row>
    <row r="2" spans="1:29" s="342" customFormat="1" ht="15">
      <c r="A2" s="995" t="s">
        <v>37</v>
      </c>
      <c r="B2" s="953" t="s">
        <v>217</v>
      </c>
      <c r="C2" s="927"/>
      <c r="D2" s="927"/>
      <c r="E2" s="953" t="s">
        <v>216</v>
      </c>
      <c r="F2" s="927"/>
      <c r="G2" s="926"/>
      <c r="H2" s="953" t="s">
        <v>215</v>
      </c>
      <c r="I2" s="927"/>
      <c r="J2" s="926"/>
      <c r="K2" s="953" t="s">
        <v>797</v>
      </c>
      <c r="L2" s="927"/>
      <c r="M2" s="926"/>
      <c r="N2" s="982" t="s">
        <v>214</v>
      </c>
      <c r="O2" s="982"/>
      <c r="P2" s="982"/>
      <c r="Q2" s="987" t="s">
        <v>796</v>
      </c>
      <c r="R2" s="984"/>
      <c r="S2" s="984"/>
      <c r="T2" s="987" t="s">
        <v>795</v>
      </c>
      <c r="U2" s="984"/>
      <c r="V2" s="984"/>
      <c r="W2" s="987" t="s">
        <v>794</v>
      </c>
      <c r="X2" s="984"/>
      <c r="Y2" s="984"/>
      <c r="Z2" s="717" t="s">
        <v>793</v>
      </c>
      <c r="AA2" s="716" t="s">
        <v>792</v>
      </c>
      <c r="AB2" s="1050" t="s">
        <v>791</v>
      </c>
      <c r="AC2" s="1051"/>
    </row>
    <row r="3" spans="1:29" s="342" customFormat="1" ht="22.5">
      <c r="A3" s="996"/>
      <c r="B3" s="344" t="s">
        <v>790</v>
      </c>
      <c r="C3" s="344" t="s">
        <v>213</v>
      </c>
      <c r="D3" s="343" t="s">
        <v>212</v>
      </c>
      <c r="E3" s="344" t="s">
        <v>790</v>
      </c>
      <c r="F3" s="344" t="s">
        <v>213</v>
      </c>
      <c r="G3" s="344" t="s">
        <v>212</v>
      </c>
      <c r="H3" s="344" t="s">
        <v>790</v>
      </c>
      <c r="I3" s="344" t="s">
        <v>213</v>
      </c>
      <c r="J3" s="344" t="s">
        <v>212</v>
      </c>
      <c r="K3" s="344" t="s">
        <v>790</v>
      </c>
      <c r="L3" s="344" t="s">
        <v>213</v>
      </c>
      <c r="M3" s="343" t="s">
        <v>212</v>
      </c>
      <c r="N3" s="344" t="s">
        <v>790</v>
      </c>
      <c r="O3" s="344" t="s">
        <v>213</v>
      </c>
      <c r="P3" s="344" t="s">
        <v>212</v>
      </c>
      <c r="Q3" s="344" t="s">
        <v>790</v>
      </c>
      <c r="R3" s="344" t="s">
        <v>213</v>
      </c>
      <c r="S3" s="344" t="s">
        <v>212</v>
      </c>
      <c r="T3" s="344" t="s">
        <v>790</v>
      </c>
      <c r="U3" s="344" t="s">
        <v>213</v>
      </c>
      <c r="V3" s="344" t="s">
        <v>212</v>
      </c>
      <c r="W3" s="344" t="s">
        <v>790</v>
      </c>
      <c r="X3" s="344" t="s">
        <v>213</v>
      </c>
      <c r="Y3" s="344" t="s">
        <v>212</v>
      </c>
      <c r="Z3" s="1048" t="s">
        <v>789</v>
      </c>
      <c r="AA3" s="1049"/>
      <c r="AB3" s="1049"/>
      <c r="AC3" s="343" t="s">
        <v>212</v>
      </c>
    </row>
    <row r="4" spans="1:29" s="334" customFormat="1">
      <c r="A4" s="325" t="s">
        <v>30</v>
      </c>
      <c r="B4" s="340">
        <v>8632</v>
      </c>
      <c r="C4" s="340">
        <v>54295</v>
      </c>
      <c r="D4" s="340">
        <v>6290</v>
      </c>
      <c r="E4" s="341">
        <v>6657</v>
      </c>
      <c r="F4" s="341">
        <v>22794</v>
      </c>
      <c r="G4" s="341">
        <v>3420</v>
      </c>
      <c r="H4" s="340">
        <v>5239</v>
      </c>
      <c r="I4" s="340">
        <v>9839</v>
      </c>
      <c r="J4" s="340">
        <v>1880</v>
      </c>
      <c r="K4" s="340">
        <v>1420</v>
      </c>
      <c r="L4" s="340">
        <v>4760</v>
      </c>
      <c r="M4" s="340">
        <v>3350</v>
      </c>
      <c r="N4" s="340">
        <v>5</v>
      </c>
      <c r="O4" s="340">
        <v>130</v>
      </c>
      <c r="P4" s="340">
        <v>26000</v>
      </c>
      <c r="Q4" s="712">
        <v>2550</v>
      </c>
      <c r="R4" s="712">
        <v>8387</v>
      </c>
      <c r="S4" s="712">
        <v>3290</v>
      </c>
      <c r="T4" s="712">
        <v>1754</v>
      </c>
      <c r="U4" s="712">
        <v>3050</v>
      </c>
      <c r="V4" s="712">
        <v>1740</v>
      </c>
      <c r="W4" s="712">
        <v>261</v>
      </c>
      <c r="X4" s="712">
        <v>7285</v>
      </c>
      <c r="Y4" s="712">
        <v>25750</v>
      </c>
      <c r="Z4" s="712">
        <v>10123</v>
      </c>
      <c r="AA4" s="712">
        <v>5517</v>
      </c>
      <c r="AB4" s="712">
        <v>14179</v>
      </c>
      <c r="AC4" s="712">
        <v>7670</v>
      </c>
    </row>
    <row r="5" spans="1:29" s="334" customFormat="1">
      <c r="A5" s="321" t="s">
        <v>28</v>
      </c>
      <c r="B5" s="340">
        <v>50961</v>
      </c>
      <c r="C5" s="340">
        <v>298903</v>
      </c>
      <c r="D5" s="340">
        <v>5870</v>
      </c>
      <c r="E5" s="341">
        <v>53930</v>
      </c>
      <c r="F5" s="341">
        <v>229671</v>
      </c>
      <c r="G5" s="341">
        <v>4260</v>
      </c>
      <c r="H5" s="340">
        <v>35359</v>
      </c>
      <c r="I5" s="340">
        <v>81321</v>
      </c>
      <c r="J5" s="340">
        <v>2300</v>
      </c>
      <c r="K5" s="340">
        <v>13851</v>
      </c>
      <c r="L5" s="340">
        <v>57963</v>
      </c>
      <c r="M5" s="340">
        <v>4180</v>
      </c>
      <c r="N5" s="712">
        <v>335</v>
      </c>
      <c r="O5" s="712">
        <v>23124</v>
      </c>
      <c r="P5" s="712">
        <v>69030</v>
      </c>
      <c r="Q5" s="712">
        <v>8241</v>
      </c>
      <c r="R5" s="712">
        <v>32624</v>
      </c>
      <c r="S5" s="712">
        <v>3960</v>
      </c>
      <c r="T5" s="712">
        <v>11605</v>
      </c>
      <c r="U5" s="712">
        <v>27863</v>
      </c>
      <c r="V5" s="712">
        <v>2400</v>
      </c>
      <c r="W5" s="712">
        <v>4179</v>
      </c>
      <c r="X5" s="712">
        <v>112122</v>
      </c>
      <c r="Y5" s="712">
        <v>25720</v>
      </c>
      <c r="Z5" s="712">
        <v>58679</v>
      </c>
      <c r="AA5" s="712">
        <v>41042</v>
      </c>
      <c r="AB5" s="712">
        <v>9303</v>
      </c>
      <c r="AC5" s="712">
        <v>4290</v>
      </c>
    </row>
    <row r="6" spans="1:29" s="336" customFormat="1" ht="12.75" customHeight="1">
      <c r="A6" s="318" t="s">
        <v>27</v>
      </c>
      <c r="B6" s="709">
        <v>59593</v>
      </c>
      <c r="C6" s="709">
        <v>353198</v>
      </c>
      <c r="D6" s="709">
        <v>5930</v>
      </c>
      <c r="E6" s="709">
        <v>60587</v>
      </c>
      <c r="F6" s="709">
        <v>252465</v>
      </c>
      <c r="G6" s="709">
        <v>4170</v>
      </c>
      <c r="H6" s="709">
        <v>40598</v>
      </c>
      <c r="I6" s="709">
        <v>91160</v>
      </c>
      <c r="J6" s="709">
        <v>2250</v>
      </c>
      <c r="K6" s="709">
        <v>15271</v>
      </c>
      <c r="L6" s="709">
        <v>62723</v>
      </c>
      <c r="M6" s="709">
        <v>4110</v>
      </c>
      <c r="N6" s="709">
        <v>340</v>
      </c>
      <c r="O6" s="709">
        <v>23254</v>
      </c>
      <c r="P6" s="709">
        <v>68390</v>
      </c>
      <c r="Q6" s="710">
        <v>10791</v>
      </c>
      <c r="R6" s="710">
        <v>41011</v>
      </c>
      <c r="S6" s="710">
        <v>3800</v>
      </c>
      <c r="T6" s="710">
        <v>13359</v>
      </c>
      <c r="U6" s="710">
        <v>30913</v>
      </c>
      <c r="V6" s="710">
        <v>2310</v>
      </c>
      <c r="W6" s="709">
        <v>4440</v>
      </c>
      <c r="X6" s="709">
        <v>119407</v>
      </c>
      <c r="Y6" s="709">
        <v>25720</v>
      </c>
      <c r="Z6" s="710">
        <v>68802</v>
      </c>
      <c r="AA6" s="710">
        <v>46559</v>
      </c>
      <c r="AB6" s="710">
        <v>23482</v>
      </c>
      <c r="AC6" s="710">
        <v>5840</v>
      </c>
    </row>
    <row r="7" spans="1:29" s="334" customFormat="1">
      <c r="A7" s="321" t="s">
        <v>26</v>
      </c>
      <c r="B7" s="711">
        <v>95702</v>
      </c>
      <c r="C7" s="711">
        <v>725775</v>
      </c>
      <c r="D7" s="711">
        <v>7580</v>
      </c>
      <c r="E7" s="711">
        <v>65497</v>
      </c>
      <c r="F7" s="711">
        <v>306473</v>
      </c>
      <c r="G7" s="711">
        <v>4680</v>
      </c>
      <c r="H7" s="711">
        <v>32894</v>
      </c>
      <c r="I7" s="711">
        <v>89350</v>
      </c>
      <c r="J7" s="711">
        <v>2720</v>
      </c>
      <c r="K7" s="711">
        <v>12266</v>
      </c>
      <c r="L7" s="711">
        <v>49552</v>
      </c>
      <c r="M7" s="711">
        <v>4040</v>
      </c>
      <c r="N7" s="711">
        <v>3408</v>
      </c>
      <c r="O7" s="711">
        <v>183208</v>
      </c>
      <c r="P7" s="711">
        <v>53760</v>
      </c>
      <c r="Q7" s="712">
        <v>4380</v>
      </c>
      <c r="R7" s="712">
        <v>29582</v>
      </c>
      <c r="S7" s="712">
        <v>6750</v>
      </c>
      <c r="T7" s="712">
        <v>18271</v>
      </c>
      <c r="U7" s="712">
        <v>44286</v>
      </c>
      <c r="V7" s="712">
        <v>2420</v>
      </c>
      <c r="W7" s="711">
        <v>80</v>
      </c>
      <c r="X7" s="711">
        <v>3632</v>
      </c>
      <c r="Y7" s="711">
        <v>19790</v>
      </c>
      <c r="Z7" s="712">
        <v>23644</v>
      </c>
      <c r="AA7" s="712">
        <v>16373</v>
      </c>
      <c r="AB7" s="712">
        <v>16118</v>
      </c>
      <c r="AC7" s="712">
        <v>5420</v>
      </c>
    </row>
    <row r="8" spans="1:29" s="334" customFormat="1">
      <c r="A8" s="321" t="s">
        <v>25</v>
      </c>
      <c r="B8" s="711">
        <v>35151</v>
      </c>
      <c r="C8" s="711">
        <v>271366</v>
      </c>
      <c r="D8" s="711">
        <v>7720</v>
      </c>
      <c r="E8" s="711">
        <v>29792</v>
      </c>
      <c r="F8" s="711">
        <v>137119</v>
      </c>
      <c r="G8" s="711">
        <v>4600</v>
      </c>
      <c r="H8" s="711">
        <v>10870</v>
      </c>
      <c r="I8" s="711">
        <v>26186</v>
      </c>
      <c r="J8" s="711">
        <v>2410</v>
      </c>
      <c r="K8" s="711">
        <v>4282</v>
      </c>
      <c r="L8" s="711">
        <v>16436</v>
      </c>
      <c r="M8" s="711">
        <v>3840</v>
      </c>
      <c r="N8" s="711">
        <v>750</v>
      </c>
      <c r="O8" s="711">
        <v>51000</v>
      </c>
      <c r="P8" s="711">
        <v>68000</v>
      </c>
      <c r="Q8" s="712">
        <v>2337</v>
      </c>
      <c r="R8" s="712">
        <v>11521</v>
      </c>
      <c r="S8" s="712">
        <v>4930</v>
      </c>
      <c r="T8" s="712">
        <v>5318</v>
      </c>
      <c r="U8" s="712">
        <v>10608</v>
      </c>
      <c r="V8" s="712">
        <v>1990</v>
      </c>
      <c r="W8" s="711">
        <v>412</v>
      </c>
      <c r="X8" s="711">
        <v>15128</v>
      </c>
      <c r="Y8" s="711">
        <v>36720</v>
      </c>
      <c r="Z8" s="712">
        <v>2733</v>
      </c>
      <c r="AA8" s="712">
        <v>3984</v>
      </c>
      <c r="AB8" s="712">
        <v>7915</v>
      </c>
      <c r="AC8" s="712">
        <v>5790</v>
      </c>
    </row>
    <row r="9" spans="1:29" s="334" customFormat="1">
      <c r="A9" s="321" t="s">
        <v>24</v>
      </c>
      <c r="B9" s="711">
        <v>26335</v>
      </c>
      <c r="C9" s="711">
        <v>158463</v>
      </c>
      <c r="D9" s="711">
        <v>6020</v>
      </c>
      <c r="E9" s="711">
        <v>30103</v>
      </c>
      <c r="F9" s="711">
        <v>108263</v>
      </c>
      <c r="G9" s="711">
        <v>3600</v>
      </c>
      <c r="H9" s="711">
        <v>10536</v>
      </c>
      <c r="I9" s="711">
        <v>23204</v>
      </c>
      <c r="J9" s="711">
        <v>2200</v>
      </c>
      <c r="K9" s="711">
        <v>13974</v>
      </c>
      <c r="L9" s="711">
        <v>47943</v>
      </c>
      <c r="M9" s="711">
        <v>3430</v>
      </c>
      <c r="N9" s="711">
        <v>60</v>
      </c>
      <c r="O9" s="711">
        <v>2887</v>
      </c>
      <c r="P9" s="711">
        <v>48120</v>
      </c>
      <c r="Q9" s="712">
        <v>5624</v>
      </c>
      <c r="R9" s="712">
        <v>16316</v>
      </c>
      <c r="S9" s="712">
        <v>2900</v>
      </c>
      <c r="T9" s="712">
        <v>11648</v>
      </c>
      <c r="U9" s="712">
        <v>20370</v>
      </c>
      <c r="V9" s="712">
        <v>1750</v>
      </c>
      <c r="W9" s="711">
        <v>521</v>
      </c>
      <c r="X9" s="711">
        <v>11778</v>
      </c>
      <c r="Y9" s="711">
        <v>20760</v>
      </c>
      <c r="Z9" s="712">
        <v>2990</v>
      </c>
      <c r="AA9" s="712">
        <v>9099</v>
      </c>
      <c r="AB9" s="712">
        <v>29158</v>
      </c>
      <c r="AC9" s="712">
        <v>5410</v>
      </c>
    </row>
    <row r="10" spans="1:29" s="336" customFormat="1">
      <c r="A10" s="319" t="s">
        <v>23</v>
      </c>
      <c r="B10" s="709">
        <v>157188</v>
      </c>
      <c r="C10" s="709">
        <v>1155604</v>
      </c>
      <c r="D10" s="709">
        <v>7350</v>
      </c>
      <c r="E10" s="709">
        <v>125392</v>
      </c>
      <c r="F10" s="709">
        <v>551855</v>
      </c>
      <c r="G10" s="709">
        <v>4400</v>
      </c>
      <c r="H10" s="709">
        <v>54300</v>
      </c>
      <c r="I10" s="709">
        <v>138740</v>
      </c>
      <c r="J10" s="709">
        <v>2560</v>
      </c>
      <c r="K10" s="709">
        <v>30522</v>
      </c>
      <c r="L10" s="709">
        <v>113931</v>
      </c>
      <c r="M10" s="709">
        <v>3730</v>
      </c>
      <c r="N10" s="709">
        <v>4218</v>
      </c>
      <c r="O10" s="709">
        <v>237095</v>
      </c>
      <c r="P10" s="709">
        <v>56210</v>
      </c>
      <c r="Q10" s="710">
        <v>12341</v>
      </c>
      <c r="R10" s="710">
        <v>57419</v>
      </c>
      <c r="S10" s="710">
        <v>4650</v>
      </c>
      <c r="T10" s="710">
        <v>35237</v>
      </c>
      <c r="U10" s="710">
        <v>75264</v>
      </c>
      <c r="V10" s="710">
        <v>2140</v>
      </c>
      <c r="W10" s="709">
        <v>1013</v>
      </c>
      <c r="X10" s="709">
        <v>30538</v>
      </c>
      <c r="Y10" s="709">
        <v>27170</v>
      </c>
      <c r="Z10" s="710">
        <v>29367</v>
      </c>
      <c r="AA10" s="710">
        <v>29456</v>
      </c>
      <c r="AB10" s="710">
        <v>53191</v>
      </c>
      <c r="AC10" s="710">
        <v>5470</v>
      </c>
    </row>
    <row r="11" spans="1:29" s="334" customFormat="1">
      <c r="A11" s="321" t="s">
        <v>22</v>
      </c>
      <c r="B11" s="711">
        <v>50348</v>
      </c>
      <c r="C11" s="711">
        <v>375493</v>
      </c>
      <c r="D11" s="711">
        <v>7460</v>
      </c>
      <c r="E11" s="711">
        <v>61717</v>
      </c>
      <c r="F11" s="711">
        <v>289525</v>
      </c>
      <c r="G11" s="711">
        <v>4690</v>
      </c>
      <c r="H11" s="711">
        <v>23344</v>
      </c>
      <c r="I11" s="711">
        <v>62791</v>
      </c>
      <c r="J11" s="711">
        <v>2690</v>
      </c>
      <c r="K11" s="711">
        <v>26172</v>
      </c>
      <c r="L11" s="711">
        <v>106787</v>
      </c>
      <c r="M11" s="711">
        <v>4080</v>
      </c>
      <c r="N11" s="711">
        <v>1451</v>
      </c>
      <c r="O11" s="711">
        <v>93541</v>
      </c>
      <c r="P11" s="711">
        <v>64470</v>
      </c>
      <c r="Q11" s="712">
        <v>5563</v>
      </c>
      <c r="R11" s="712">
        <v>30125</v>
      </c>
      <c r="S11" s="712">
        <v>5420</v>
      </c>
      <c r="T11" s="712">
        <v>19618</v>
      </c>
      <c r="U11" s="712">
        <v>48990</v>
      </c>
      <c r="V11" s="712">
        <v>2500</v>
      </c>
      <c r="W11" s="711">
        <v>1221</v>
      </c>
      <c r="X11" s="711">
        <v>43334</v>
      </c>
      <c r="Y11" s="711">
        <v>33890</v>
      </c>
      <c r="Z11" s="712">
        <v>12540</v>
      </c>
      <c r="AA11" s="712">
        <v>13001</v>
      </c>
      <c r="AB11" s="712">
        <v>13500</v>
      </c>
      <c r="AC11" s="712">
        <v>6130</v>
      </c>
    </row>
    <row r="12" spans="1:29" s="334" customFormat="1">
      <c r="A12" s="321" t="s">
        <v>21</v>
      </c>
      <c r="B12" s="711">
        <v>28190</v>
      </c>
      <c r="C12" s="711">
        <v>201525</v>
      </c>
      <c r="D12" s="711">
        <v>7150</v>
      </c>
      <c r="E12" s="711">
        <v>39271</v>
      </c>
      <c r="F12" s="711">
        <v>176291</v>
      </c>
      <c r="G12" s="711">
        <v>4490</v>
      </c>
      <c r="H12" s="711">
        <v>10013</v>
      </c>
      <c r="I12" s="711">
        <v>26053</v>
      </c>
      <c r="J12" s="711">
        <v>2600</v>
      </c>
      <c r="K12" s="711">
        <v>17192</v>
      </c>
      <c r="L12" s="711">
        <v>71145</v>
      </c>
      <c r="M12" s="711">
        <v>4140</v>
      </c>
      <c r="N12" s="711">
        <v>476</v>
      </c>
      <c r="O12" s="711">
        <v>26563</v>
      </c>
      <c r="P12" s="711">
        <v>55800</v>
      </c>
      <c r="Q12" s="712">
        <v>2975</v>
      </c>
      <c r="R12" s="712">
        <v>13985</v>
      </c>
      <c r="S12" s="712">
        <v>4700</v>
      </c>
      <c r="T12" s="712">
        <v>17659</v>
      </c>
      <c r="U12" s="712">
        <v>41463</v>
      </c>
      <c r="V12" s="712">
        <v>2350</v>
      </c>
      <c r="W12" s="711">
        <v>149</v>
      </c>
      <c r="X12" s="711">
        <v>10623</v>
      </c>
      <c r="Y12" s="711">
        <v>16320</v>
      </c>
      <c r="Z12" s="712">
        <v>2854</v>
      </c>
      <c r="AA12" s="712">
        <v>11422</v>
      </c>
      <c r="AB12" s="712">
        <v>4142</v>
      </c>
      <c r="AC12" s="712">
        <v>4360</v>
      </c>
    </row>
    <row r="13" spans="1:29" s="334" customFormat="1">
      <c r="A13" s="321" t="s">
        <v>20</v>
      </c>
      <c r="B13" s="711">
        <v>47767</v>
      </c>
      <c r="C13" s="711">
        <v>274905</v>
      </c>
      <c r="D13" s="711">
        <v>5760</v>
      </c>
      <c r="E13" s="711">
        <v>24985</v>
      </c>
      <c r="F13" s="711">
        <v>107700</v>
      </c>
      <c r="G13" s="711">
        <v>4310</v>
      </c>
      <c r="H13" s="711">
        <v>4778</v>
      </c>
      <c r="I13" s="711">
        <v>11486</v>
      </c>
      <c r="J13" s="711">
        <v>2400</v>
      </c>
      <c r="K13" s="711">
        <v>7415</v>
      </c>
      <c r="L13" s="711">
        <v>26282</v>
      </c>
      <c r="M13" s="711">
        <v>3540</v>
      </c>
      <c r="N13" s="711" t="s">
        <v>743</v>
      </c>
      <c r="O13" s="711" t="s">
        <v>743</v>
      </c>
      <c r="P13" s="711" t="s">
        <v>743</v>
      </c>
      <c r="Q13" s="712">
        <v>1120</v>
      </c>
      <c r="R13" s="712">
        <v>4631</v>
      </c>
      <c r="S13" s="712">
        <v>4140</v>
      </c>
      <c r="T13" s="712">
        <v>12035</v>
      </c>
      <c r="U13" s="712">
        <v>25273</v>
      </c>
      <c r="V13" s="712">
        <v>2100</v>
      </c>
      <c r="W13" s="711">
        <v>319</v>
      </c>
      <c r="X13" s="711">
        <v>7624</v>
      </c>
      <c r="Y13" s="711">
        <v>13580</v>
      </c>
      <c r="Z13" s="712">
        <v>4840</v>
      </c>
      <c r="AA13" s="712">
        <v>39098</v>
      </c>
      <c r="AB13" s="712">
        <v>12513</v>
      </c>
      <c r="AC13" s="712">
        <v>4180</v>
      </c>
    </row>
    <row r="14" spans="1:29" s="336" customFormat="1">
      <c r="A14" s="319" t="s">
        <v>19</v>
      </c>
      <c r="B14" s="709">
        <v>126305</v>
      </c>
      <c r="C14" s="709">
        <v>851923</v>
      </c>
      <c r="D14" s="709">
        <v>6740</v>
      </c>
      <c r="E14" s="709">
        <v>125973</v>
      </c>
      <c r="F14" s="709">
        <v>573516</v>
      </c>
      <c r="G14" s="709">
        <v>4550</v>
      </c>
      <c r="H14" s="709">
        <v>38135</v>
      </c>
      <c r="I14" s="709">
        <v>100330</v>
      </c>
      <c r="J14" s="709">
        <v>2630</v>
      </c>
      <c r="K14" s="709">
        <v>50779</v>
      </c>
      <c r="L14" s="709">
        <v>204214</v>
      </c>
      <c r="M14" s="709">
        <v>4020</v>
      </c>
      <c r="N14" s="709">
        <v>1927</v>
      </c>
      <c r="O14" s="709">
        <v>120104</v>
      </c>
      <c r="P14" s="709">
        <v>62330</v>
      </c>
      <c r="Q14" s="710">
        <v>9658</v>
      </c>
      <c r="R14" s="710">
        <v>48741</v>
      </c>
      <c r="S14" s="710">
        <v>5050</v>
      </c>
      <c r="T14" s="710">
        <v>49312</v>
      </c>
      <c r="U14" s="710">
        <v>115726</v>
      </c>
      <c r="V14" s="710">
        <v>2350</v>
      </c>
      <c r="W14" s="709">
        <v>1689</v>
      </c>
      <c r="X14" s="709">
        <v>61581</v>
      </c>
      <c r="Y14" s="709">
        <v>28510</v>
      </c>
      <c r="Z14" s="710">
        <v>20234</v>
      </c>
      <c r="AA14" s="710">
        <v>63521</v>
      </c>
      <c r="AB14" s="710">
        <v>30155</v>
      </c>
      <c r="AC14" s="710">
        <v>4910</v>
      </c>
    </row>
    <row r="15" spans="1:29" s="334" customFormat="1">
      <c r="A15" s="321" t="s">
        <v>18</v>
      </c>
      <c r="B15" s="711">
        <v>91319</v>
      </c>
      <c r="C15" s="711">
        <v>628960</v>
      </c>
      <c r="D15" s="711">
        <v>6890</v>
      </c>
      <c r="E15" s="711">
        <v>44770</v>
      </c>
      <c r="F15" s="711">
        <v>221920</v>
      </c>
      <c r="G15" s="711">
        <v>4960</v>
      </c>
      <c r="H15" s="711">
        <v>19912</v>
      </c>
      <c r="I15" s="711">
        <v>55136</v>
      </c>
      <c r="J15" s="711">
        <v>2770</v>
      </c>
      <c r="K15" s="711">
        <v>14125</v>
      </c>
      <c r="L15" s="711">
        <v>67482</v>
      </c>
      <c r="M15" s="711">
        <v>4780</v>
      </c>
      <c r="N15" s="711">
        <v>1071</v>
      </c>
      <c r="O15" s="711">
        <v>62540</v>
      </c>
      <c r="P15" s="711">
        <v>58390</v>
      </c>
      <c r="Q15" s="712">
        <v>4965</v>
      </c>
      <c r="R15" s="712">
        <v>29475</v>
      </c>
      <c r="S15" s="712">
        <v>5940</v>
      </c>
      <c r="T15" s="712">
        <v>13285</v>
      </c>
      <c r="U15" s="712">
        <v>36208</v>
      </c>
      <c r="V15" s="712">
        <v>2730</v>
      </c>
      <c r="W15" s="711">
        <v>136</v>
      </c>
      <c r="X15" s="711">
        <v>3036</v>
      </c>
      <c r="Y15" s="711">
        <v>15340</v>
      </c>
      <c r="Z15" s="712">
        <v>18888</v>
      </c>
      <c r="AA15" s="712">
        <v>9920</v>
      </c>
      <c r="AB15" s="712">
        <v>25290</v>
      </c>
      <c r="AC15" s="712">
        <v>6260</v>
      </c>
    </row>
    <row r="16" spans="1:29" s="334" customFormat="1">
      <c r="A16" s="321" t="s">
        <v>17</v>
      </c>
      <c r="B16" s="711">
        <v>112095</v>
      </c>
      <c r="C16" s="711">
        <v>587180</v>
      </c>
      <c r="D16" s="711">
        <v>5240</v>
      </c>
      <c r="E16" s="711">
        <v>48243</v>
      </c>
      <c r="F16" s="711">
        <v>201090</v>
      </c>
      <c r="G16" s="711">
        <v>4170</v>
      </c>
      <c r="H16" s="711">
        <v>15483</v>
      </c>
      <c r="I16" s="711">
        <v>37236</v>
      </c>
      <c r="J16" s="711">
        <v>2400</v>
      </c>
      <c r="K16" s="711">
        <v>13335</v>
      </c>
      <c r="L16" s="711">
        <v>46151</v>
      </c>
      <c r="M16" s="711">
        <v>3460</v>
      </c>
      <c r="N16" s="711">
        <v>2559</v>
      </c>
      <c r="O16" s="711">
        <v>133964</v>
      </c>
      <c r="P16" s="711">
        <v>52350</v>
      </c>
      <c r="Q16" s="712">
        <v>2925</v>
      </c>
      <c r="R16" s="712">
        <v>8561</v>
      </c>
      <c r="S16" s="712">
        <v>2930</v>
      </c>
      <c r="T16" s="712">
        <v>16423</v>
      </c>
      <c r="U16" s="712">
        <v>35397</v>
      </c>
      <c r="V16" s="712">
        <v>2160</v>
      </c>
      <c r="W16" s="711">
        <v>487</v>
      </c>
      <c r="X16" s="711">
        <v>13022</v>
      </c>
      <c r="Y16" s="711">
        <v>21670</v>
      </c>
      <c r="Z16" s="712">
        <v>20429</v>
      </c>
      <c r="AA16" s="712">
        <v>18490</v>
      </c>
      <c r="AB16" s="712">
        <v>31054</v>
      </c>
      <c r="AC16" s="712">
        <v>9550</v>
      </c>
    </row>
    <row r="17" spans="1:29" s="334" customFormat="1">
      <c r="A17" s="321" t="s">
        <v>16</v>
      </c>
      <c r="B17" s="711">
        <v>111300</v>
      </c>
      <c r="C17" s="711">
        <v>816909</v>
      </c>
      <c r="D17" s="711">
        <v>7340</v>
      </c>
      <c r="E17" s="711">
        <v>45482</v>
      </c>
      <c r="F17" s="711">
        <v>219039</v>
      </c>
      <c r="G17" s="711">
        <v>4820</v>
      </c>
      <c r="H17" s="711">
        <v>25991</v>
      </c>
      <c r="I17" s="711">
        <v>73509</v>
      </c>
      <c r="J17" s="711">
        <v>2830</v>
      </c>
      <c r="K17" s="711">
        <v>8474</v>
      </c>
      <c r="L17" s="711">
        <v>38495</v>
      </c>
      <c r="M17" s="711">
        <v>4540</v>
      </c>
      <c r="N17" s="711">
        <v>1450</v>
      </c>
      <c r="O17" s="711">
        <v>82026</v>
      </c>
      <c r="P17" s="711">
        <v>56570</v>
      </c>
      <c r="Q17" s="712">
        <v>3129</v>
      </c>
      <c r="R17" s="712">
        <v>16024</v>
      </c>
      <c r="S17" s="712">
        <v>5120</v>
      </c>
      <c r="T17" s="712">
        <v>5616</v>
      </c>
      <c r="U17" s="712">
        <v>16677</v>
      </c>
      <c r="V17" s="712">
        <v>2970</v>
      </c>
      <c r="W17" s="711">
        <v>285</v>
      </c>
      <c r="X17" s="711">
        <v>6014</v>
      </c>
      <c r="Y17" s="711">
        <v>20050</v>
      </c>
      <c r="Z17" s="712">
        <v>9172</v>
      </c>
      <c r="AA17" s="712">
        <v>8239</v>
      </c>
      <c r="AB17" s="712">
        <v>30200</v>
      </c>
      <c r="AC17" s="712">
        <v>6610</v>
      </c>
    </row>
    <row r="18" spans="1:29" s="336" customFormat="1">
      <c r="A18" s="319" t="s">
        <v>15</v>
      </c>
      <c r="B18" s="709">
        <v>314714</v>
      </c>
      <c r="C18" s="709">
        <v>2033049</v>
      </c>
      <c r="D18" s="709">
        <v>6460</v>
      </c>
      <c r="E18" s="709">
        <v>138495</v>
      </c>
      <c r="F18" s="709">
        <v>642049</v>
      </c>
      <c r="G18" s="709">
        <v>4640</v>
      </c>
      <c r="H18" s="709">
        <v>61386</v>
      </c>
      <c r="I18" s="709">
        <v>165881</v>
      </c>
      <c r="J18" s="709">
        <v>2700</v>
      </c>
      <c r="K18" s="709">
        <v>35934</v>
      </c>
      <c r="L18" s="709">
        <v>152128</v>
      </c>
      <c r="M18" s="709">
        <v>4230</v>
      </c>
      <c r="N18" s="709">
        <v>5080</v>
      </c>
      <c r="O18" s="709">
        <v>278530</v>
      </c>
      <c r="P18" s="709">
        <v>54830</v>
      </c>
      <c r="Q18" s="710">
        <v>11019</v>
      </c>
      <c r="R18" s="710">
        <v>54060</v>
      </c>
      <c r="S18" s="710">
        <v>4910</v>
      </c>
      <c r="T18" s="710">
        <v>35324</v>
      </c>
      <c r="U18" s="710">
        <v>88282</v>
      </c>
      <c r="V18" s="710">
        <v>2500</v>
      </c>
      <c r="W18" s="709">
        <v>908</v>
      </c>
      <c r="X18" s="709">
        <v>22072</v>
      </c>
      <c r="Y18" s="709">
        <v>20210</v>
      </c>
      <c r="Z18" s="710">
        <v>48489</v>
      </c>
      <c r="AA18" s="710">
        <v>36649</v>
      </c>
      <c r="AB18" s="710">
        <v>86544</v>
      </c>
      <c r="AC18" s="710">
        <v>7300</v>
      </c>
    </row>
    <row r="19" spans="1:29" s="336" customFormat="1">
      <c r="A19" s="318" t="s">
        <v>14</v>
      </c>
      <c r="B19" s="709">
        <v>598207</v>
      </c>
      <c r="C19" s="709">
        <v>4040576</v>
      </c>
      <c r="D19" s="709">
        <v>6750</v>
      </c>
      <c r="E19" s="709">
        <v>389860</v>
      </c>
      <c r="F19" s="709">
        <v>1767420</v>
      </c>
      <c r="G19" s="709">
        <v>4530</v>
      </c>
      <c r="H19" s="709">
        <v>153821</v>
      </c>
      <c r="I19" s="709">
        <v>404951</v>
      </c>
      <c r="J19" s="709">
        <v>2630</v>
      </c>
      <c r="K19" s="709">
        <v>117235</v>
      </c>
      <c r="L19" s="709">
        <v>470273</v>
      </c>
      <c r="M19" s="709">
        <v>4010</v>
      </c>
      <c r="N19" s="709">
        <v>11225</v>
      </c>
      <c r="O19" s="709">
        <v>635729</v>
      </c>
      <c r="P19" s="709">
        <v>56640</v>
      </c>
      <c r="Q19" s="710">
        <v>33018</v>
      </c>
      <c r="R19" s="710">
        <v>160220</v>
      </c>
      <c r="S19" s="710">
        <v>4850</v>
      </c>
      <c r="T19" s="710">
        <v>119873</v>
      </c>
      <c r="U19" s="710">
        <v>279272</v>
      </c>
      <c r="V19" s="710">
        <v>2330</v>
      </c>
      <c r="W19" s="709">
        <v>3610</v>
      </c>
      <c r="X19" s="709">
        <v>114191</v>
      </c>
      <c r="Y19" s="709">
        <v>26050</v>
      </c>
      <c r="Z19" s="710">
        <v>98090</v>
      </c>
      <c r="AA19" s="710">
        <v>129626</v>
      </c>
      <c r="AB19" s="710">
        <v>169890</v>
      </c>
      <c r="AC19" s="710">
        <v>6130</v>
      </c>
    </row>
    <row r="20" spans="1:29" s="334" customFormat="1">
      <c r="A20" s="321" t="s">
        <v>13</v>
      </c>
      <c r="B20" s="711">
        <v>43100</v>
      </c>
      <c r="C20" s="711">
        <v>289507</v>
      </c>
      <c r="D20" s="711">
        <v>6720</v>
      </c>
      <c r="E20" s="711">
        <v>59880</v>
      </c>
      <c r="F20" s="711">
        <v>246741</v>
      </c>
      <c r="G20" s="711">
        <v>4120</v>
      </c>
      <c r="H20" s="711">
        <v>48000</v>
      </c>
      <c r="I20" s="711">
        <v>116159</v>
      </c>
      <c r="J20" s="711">
        <v>2420</v>
      </c>
      <c r="K20" s="711">
        <v>21718</v>
      </c>
      <c r="L20" s="711">
        <v>73512</v>
      </c>
      <c r="M20" s="711">
        <v>3380</v>
      </c>
      <c r="N20" s="711" t="s">
        <v>743</v>
      </c>
      <c r="O20" s="711" t="s">
        <v>743</v>
      </c>
      <c r="P20" s="711" t="s">
        <v>743</v>
      </c>
      <c r="Q20" s="341">
        <v>7770</v>
      </c>
      <c r="R20" s="341">
        <v>27070</v>
      </c>
      <c r="S20" s="341">
        <v>3480</v>
      </c>
      <c r="T20" s="712">
        <v>19694</v>
      </c>
      <c r="U20" s="712">
        <v>41987</v>
      </c>
      <c r="V20" s="712">
        <v>2130</v>
      </c>
      <c r="W20" s="711">
        <v>830</v>
      </c>
      <c r="X20" s="711">
        <v>24481</v>
      </c>
      <c r="Y20" s="711">
        <v>19900</v>
      </c>
      <c r="Z20" s="712">
        <v>36755</v>
      </c>
      <c r="AA20" s="712">
        <v>52419</v>
      </c>
      <c r="AB20" s="712">
        <v>37386</v>
      </c>
      <c r="AC20" s="712">
        <v>6200</v>
      </c>
    </row>
    <row r="21" spans="1:29" s="334" customFormat="1">
      <c r="A21" s="321" t="s">
        <v>12</v>
      </c>
      <c r="B21" s="711">
        <v>18684</v>
      </c>
      <c r="C21" s="711">
        <v>94946</v>
      </c>
      <c r="D21" s="711">
        <v>5080</v>
      </c>
      <c r="E21" s="711">
        <v>45478</v>
      </c>
      <c r="F21" s="711">
        <v>169402</v>
      </c>
      <c r="G21" s="711">
        <v>3720</v>
      </c>
      <c r="H21" s="711">
        <v>36944</v>
      </c>
      <c r="I21" s="711">
        <v>77082</v>
      </c>
      <c r="J21" s="711">
        <v>2090</v>
      </c>
      <c r="K21" s="711">
        <v>10436</v>
      </c>
      <c r="L21" s="711">
        <v>34555</v>
      </c>
      <c r="M21" s="711">
        <v>3310</v>
      </c>
      <c r="N21" s="711">
        <v>304</v>
      </c>
      <c r="O21" s="711">
        <v>16541</v>
      </c>
      <c r="P21" s="711">
        <v>54410</v>
      </c>
      <c r="Q21" s="712">
        <v>4782</v>
      </c>
      <c r="R21" s="712">
        <v>19568</v>
      </c>
      <c r="S21" s="712">
        <v>4090</v>
      </c>
      <c r="T21" s="712">
        <v>13683</v>
      </c>
      <c r="U21" s="712">
        <v>20929</v>
      </c>
      <c r="V21" s="712">
        <v>1530</v>
      </c>
      <c r="W21" s="711">
        <v>77</v>
      </c>
      <c r="X21" s="711">
        <v>3921</v>
      </c>
      <c r="Y21" s="711">
        <v>17710</v>
      </c>
      <c r="Z21" s="712">
        <v>33451</v>
      </c>
      <c r="AA21" s="712">
        <v>15088</v>
      </c>
      <c r="AB21" s="712">
        <v>87527</v>
      </c>
      <c r="AC21" s="712">
        <v>7410</v>
      </c>
    </row>
    <row r="22" spans="1:29" s="334" customFormat="1">
      <c r="A22" s="321" t="s">
        <v>11</v>
      </c>
      <c r="B22" s="711">
        <v>3740</v>
      </c>
      <c r="C22" s="711">
        <v>21101</v>
      </c>
      <c r="D22" s="711">
        <v>5640</v>
      </c>
      <c r="E22" s="711">
        <v>15542</v>
      </c>
      <c r="F22" s="711">
        <v>55154</v>
      </c>
      <c r="G22" s="711">
        <v>3550</v>
      </c>
      <c r="H22" s="711">
        <v>9874</v>
      </c>
      <c r="I22" s="711">
        <v>16605</v>
      </c>
      <c r="J22" s="711">
        <v>1680</v>
      </c>
      <c r="K22" s="711">
        <v>1901</v>
      </c>
      <c r="L22" s="711">
        <v>5678</v>
      </c>
      <c r="M22" s="711">
        <v>2990</v>
      </c>
      <c r="N22" s="711" t="s">
        <v>743</v>
      </c>
      <c r="O22" s="711" t="s">
        <v>743</v>
      </c>
      <c r="P22" s="711" t="s">
        <v>743</v>
      </c>
      <c r="Q22" s="712">
        <v>2983</v>
      </c>
      <c r="R22" s="712">
        <v>14683</v>
      </c>
      <c r="S22" s="712">
        <v>4920</v>
      </c>
      <c r="T22" s="712">
        <v>4208</v>
      </c>
      <c r="U22" s="712">
        <v>6390</v>
      </c>
      <c r="V22" s="712">
        <v>1520</v>
      </c>
      <c r="W22" s="711">
        <v>494</v>
      </c>
      <c r="X22" s="711">
        <v>8476</v>
      </c>
      <c r="Y22" s="711">
        <v>16590</v>
      </c>
      <c r="Z22" s="712">
        <v>5091</v>
      </c>
      <c r="AA22" s="712">
        <v>4162</v>
      </c>
      <c r="AB22" s="712">
        <v>1083</v>
      </c>
      <c r="AC22" s="712">
        <v>3950</v>
      </c>
    </row>
    <row r="23" spans="1:29" s="336" customFormat="1">
      <c r="A23" s="319" t="s">
        <v>10</v>
      </c>
      <c r="B23" s="709">
        <v>65524</v>
      </c>
      <c r="C23" s="709">
        <v>405554</v>
      </c>
      <c r="D23" s="709">
        <v>6190</v>
      </c>
      <c r="E23" s="709">
        <v>120900</v>
      </c>
      <c r="F23" s="709">
        <v>471297</v>
      </c>
      <c r="G23" s="709">
        <v>3900</v>
      </c>
      <c r="H23" s="709">
        <v>94818</v>
      </c>
      <c r="I23" s="709">
        <v>209846</v>
      </c>
      <c r="J23" s="709">
        <v>2210</v>
      </c>
      <c r="K23" s="709">
        <v>34055</v>
      </c>
      <c r="L23" s="709">
        <v>113745</v>
      </c>
      <c r="M23" s="709">
        <v>3340</v>
      </c>
      <c r="N23" s="709">
        <v>304</v>
      </c>
      <c r="O23" s="709">
        <v>16541</v>
      </c>
      <c r="P23" s="709">
        <v>54410</v>
      </c>
      <c r="Q23" s="708">
        <v>15535</v>
      </c>
      <c r="R23" s="708">
        <v>61321</v>
      </c>
      <c r="S23" s="708">
        <v>3950</v>
      </c>
      <c r="T23" s="710">
        <v>37585</v>
      </c>
      <c r="U23" s="710">
        <v>69306</v>
      </c>
      <c r="V23" s="710">
        <v>1840</v>
      </c>
      <c r="W23" s="709">
        <v>1401</v>
      </c>
      <c r="X23" s="709">
        <v>36878</v>
      </c>
      <c r="Y23" s="709">
        <v>18610</v>
      </c>
      <c r="Z23" s="710">
        <v>75297</v>
      </c>
      <c r="AA23" s="710">
        <v>71669</v>
      </c>
      <c r="AB23" s="710">
        <v>125996</v>
      </c>
      <c r="AC23" s="710">
        <v>6950</v>
      </c>
    </row>
    <row r="24" spans="1:29" s="334" customFormat="1">
      <c r="A24" s="321" t="s">
        <v>9</v>
      </c>
      <c r="B24" s="711">
        <v>114555</v>
      </c>
      <c r="C24" s="711">
        <v>791247</v>
      </c>
      <c r="D24" s="711">
        <v>6910</v>
      </c>
      <c r="E24" s="711">
        <v>60199</v>
      </c>
      <c r="F24" s="711">
        <v>264959</v>
      </c>
      <c r="G24" s="711">
        <v>4400</v>
      </c>
      <c r="H24" s="711">
        <v>41157</v>
      </c>
      <c r="I24" s="711">
        <v>111494</v>
      </c>
      <c r="J24" s="711">
        <v>2710</v>
      </c>
      <c r="K24" s="711">
        <v>10037</v>
      </c>
      <c r="L24" s="711">
        <v>37769</v>
      </c>
      <c r="M24" s="711">
        <v>3760</v>
      </c>
      <c r="N24" s="711">
        <v>495</v>
      </c>
      <c r="O24" s="711">
        <v>32087</v>
      </c>
      <c r="P24" s="711">
        <v>64820</v>
      </c>
      <c r="Q24" s="341">
        <v>9715</v>
      </c>
      <c r="R24" s="341">
        <v>52612</v>
      </c>
      <c r="S24" s="341">
        <v>5420</v>
      </c>
      <c r="T24" s="340">
        <v>2807</v>
      </c>
      <c r="U24" s="340">
        <v>6167</v>
      </c>
      <c r="V24" s="340">
        <v>2200</v>
      </c>
      <c r="W24" s="711">
        <v>1565</v>
      </c>
      <c r="X24" s="711">
        <v>54328</v>
      </c>
      <c r="Y24" s="711">
        <v>32700</v>
      </c>
      <c r="Z24" s="340">
        <v>293328</v>
      </c>
      <c r="AA24" s="340">
        <v>46589</v>
      </c>
      <c r="AB24" s="340">
        <v>4521</v>
      </c>
      <c r="AC24" s="340">
        <v>3990</v>
      </c>
    </row>
    <row r="25" spans="1:29" s="334" customFormat="1">
      <c r="A25" s="321" t="s">
        <v>8</v>
      </c>
      <c r="B25" s="711">
        <v>46672</v>
      </c>
      <c r="C25" s="711">
        <v>211774</v>
      </c>
      <c r="D25" s="711">
        <v>4540</v>
      </c>
      <c r="E25" s="711">
        <v>104593</v>
      </c>
      <c r="F25" s="711">
        <v>345965</v>
      </c>
      <c r="G25" s="711">
        <v>3310</v>
      </c>
      <c r="H25" s="711">
        <v>73450</v>
      </c>
      <c r="I25" s="711">
        <v>148285</v>
      </c>
      <c r="J25" s="711">
        <v>2020</v>
      </c>
      <c r="K25" s="711">
        <v>19370</v>
      </c>
      <c r="L25" s="711">
        <v>62483</v>
      </c>
      <c r="M25" s="711">
        <v>3230</v>
      </c>
      <c r="N25" s="711">
        <v>667</v>
      </c>
      <c r="O25" s="711">
        <v>36081</v>
      </c>
      <c r="P25" s="711">
        <v>54090</v>
      </c>
      <c r="Q25" s="340">
        <v>12560</v>
      </c>
      <c r="R25" s="340">
        <v>59028</v>
      </c>
      <c r="S25" s="340">
        <v>4700</v>
      </c>
      <c r="T25" s="340">
        <v>15992</v>
      </c>
      <c r="U25" s="340">
        <v>32617</v>
      </c>
      <c r="V25" s="340">
        <v>2040</v>
      </c>
      <c r="W25" s="711">
        <v>253</v>
      </c>
      <c r="X25" s="711">
        <v>4396</v>
      </c>
      <c r="Y25" s="711">
        <v>15140</v>
      </c>
      <c r="Z25" s="340">
        <v>86251</v>
      </c>
      <c r="AA25" s="340">
        <v>5931</v>
      </c>
      <c r="AB25" s="340">
        <v>5441</v>
      </c>
      <c r="AC25" s="340">
        <v>4910</v>
      </c>
    </row>
    <row r="26" spans="1:29" s="334" customFormat="1">
      <c r="A26" s="321" t="s">
        <v>7</v>
      </c>
      <c r="B26" s="711">
        <v>92774</v>
      </c>
      <c r="C26" s="711">
        <v>601019</v>
      </c>
      <c r="D26" s="711">
        <v>6480</v>
      </c>
      <c r="E26" s="711">
        <v>29422</v>
      </c>
      <c r="F26" s="711">
        <v>118246</v>
      </c>
      <c r="G26" s="711">
        <v>4020</v>
      </c>
      <c r="H26" s="711">
        <v>47310</v>
      </c>
      <c r="I26" s="711">
        <v>103372</v>
      </c>
      <c r="J26" s="711">
        <v>2180</v>
      </c>
      <c r="K26" s="711">
        <v>1822</v>
      </c>
      <c r="L26" s="711">
        <v>5630</v>
      </c>
      <c r="M26" s="711">
        <v>3090</v>
      </c>
      <c r="N26" s="711" t="s">
        <v>743</v>
      </c>
      <c r="O26" s="711" t="s">
        <v>743</v>
      </c>
      <c r="P26" s="711" t="s">
        <v>743</v>
      </c>
      <c r="Q26" s="340">
        <v>4770</v>
      </c>
      <c r="R26" s="340">
        <v>22180</v>
      </c>
      <c r="S26" s="340">
        <v>4650</v>
      </c>
      <c r="T26" s="714">
        <v>4079</v>
      </c>
      <c r="U26" s="714">
        <v>10598</v>
      </c>
      <c r="V26" s="714">
        <v>2600</v>
      </c>
      <c r="W26" s="711">
        <v>1553</v>
      </c>
      <c r="X26" s="711">
        <v>41681</v>
      </c>
      <c r="Y26" s="711">
        <v>24990</v>
      </c>
      <c r="Z26" s="714">
        <v>206475</v>
      </c>
      <c r="AA26" s="715">
        <v>102107</v>
      </c>
      <c r="AB26" s="715">
        <v>1753</v>
      </c>
      <c r="AC26" s="714">
        <v>1970</v>
      </c>
    </row>
    <row r="27" spans="1:29" s="336" customFormat="1">
      <c r="A27" s="319" t="s">
        <v>6</v>
      </c>
      <c r="B27" s="709">
        <v>254001</v>
      </c>
      <c r="C27" s="709">
        <v>1604040</v>
      </c>
      <c r="D27" s="709">
        <v>6320</v>
      </c>
      <c r="E27" s="709">
        <v>194214</v>
      </c>
      <c r="F27" s="709">
        <v>729170</v>
      </c>
      <c r="G27" s="709">
        <v>3750</v>
      </c>
      <c r="H27" s="709">
        <v>161917</v>
      </c>
      <c r="I27" s="709">
        <v>363151</v>
      </c>
      <c r="J27" s="709">
        <v>2240</v>
      </c>
      <c r="K27" s="709">
        <v>31229</v>
      </c>
      <c r="L27" s="709">
        <v>105882</v>
      </c>
      <c r="M27" s="709">
        <v>3390</v>
      </c>
      <c r="N27" s="709">
        <v>1162</v>
      </c>
      <c r="O27" s="709">
        <v>68168</v>
      </c>
      <c r="P27" s="709">
        <v>58660</v>
      </c>
      <c r="Q27" s="713">
        <v>27045</v>
      </c>
      <c r="R27" s="713">
        <v>133820</v>
      </c>
      <c r="S27" s="713">
        <v>4950</v>
      </c>
      <c r="T27" s="710">
        <v>22878</v>
      </c>
      <c r="U27" s="710">
        <v>49382</v>
      </c>
      <c r="V27" s="710">
        <v>2160</v>
      </c>
      <c r="W27" s="709">
        <v>3371</v>
      </c>
      <c r="X27" s="709">
        <v>100405</v>
      </c>
      <c r="Y27" s="709">
        <v>27830</v>
      </c>
      <c r="Z27" s="710">
        <v>586054</v>
      </c>
      <c r="AA27" s="710">
        <v>154627</v>
      </c>
      <c r="AB27" s="710">
        <v>11715</v>
      </c>
      <c r="AC27" s="710">
        <v>3740</v>
      </c>
    </row>
    <row r="28" spans="1:29" s="334" customFormat="1">
      <c r="A28" s="321" t="s">
        <v>5</v>
      </c>
      <c r="B28" s="711">
        <v>89697</v>
      </c>
      <c r="C28" s="711">
        <v>579923</v>
      </c>
      <c r="D28" s="711">
        <v>6470</v>
      </c>
      <c r="E28" s="711">
        <v>68239</v>
      </c>
      <c r="F28" s="711">
        <v>306848</v>
      </c>
      <c r="G28" s="711">
        <v>4500</v>
      </c>
      <c r="H28" s="711">
        <v>40736</v>
      </c>
      <c r="I28" s="711">
        <v>102220</v>
      </c>
      <c r="J28" s="711">
        <v>2510</v>
      </c>
      <c r="K28" s="711">
        <v>30402</v>
      </c>
      <c r="L28" s="711">
        <v>122123</v>
      </c>
      <c r="M28" s="711">
        <v>4020</v>
      </c>
      <c r="N28" s="711">
        <v>1555</v>
      </c>
      <c r="O28" s="711">
        <v>79141</v>
      </c>
      <c r="P28" s="711">
        <v>50890</v>
      </c>
      <c r="Q28" s="341">
        <v>15857</v>
      </c>
      <c r="R28" s="341">
        <v>60874</v>
      </c>
      <c r="S28" s="341">
        <v>3840</v>
      </c>
      <c r="T28" s="712">
        <v>15313</v>
      </c>
      <c r="U28" s="712">
        <v>39865</v>
      </c>
      <c r="V28" s="712">
        <v>2600</v>
      </c>
      <c r="W28" s="711">
        <v>3174</v>
      </c>
      <c r="X28" s="711">
        <v>87825</v>
      </c>
      <c r="Y28" s="711">
        <v>27010</v>
      </c>
      <c r="Z28" s="712">
        <v>176953</v>
      </c>
      <c r="AA28" s="712">
        <v>70224</v>
      </c>
      <c r="AB28" s="712">
        <v>111034</v>
      </c>
      <c r="AC28" s="712">
        <v>5440</v>
      </c>
    </row>
    <row r="29" spans="1:29" s="334" customFormat="1">
      <c r="A29" s="321" t="s">
        <v>4</v>
      </c>
      <c r="B29" s="711">
        <v>114378</v>
      </c>
      <c r="C29" s="711">
        <v>722244</v>
      </c>
      <c r="D29" s="711">
        <v>6310</v>
      </c>
      <c r="E29" s="711">
        <v>89270</v>
      </c>
      <c r="F29" s="711">
        <v>365695</v>
      </c>
      <c r="G29" s="711">
        <v>4100</v>
      </c>
      <c r="H29" s="711">
        <v>64642</v>
      </c>
      <c r="I29" s="711">
        <v>151908</v>
      </c>
      <c r="J29" s="711">
        <v>2350</v>
      </c>
      <c r="K29" s="711">
        <v>15810</v>
      </c>
      <c r="L29" s="711">
        <v>57487</v>
      </c>
      <c r="M29" s="711">
        <v>3640</v>
      </c>
      <c r="N29" s="711" t="s">
        <v>743</v>
      </c>
      <c r="O29" s="711" t="s">
        <v>743</v>
      </c>
      <c r="P29" s="711" t="s">
        <v>743</v>
      </c>
      <c r="Q29" s="712">
        <v>11800</v>
      </c>
      <c r="R29" s="712">
        <v>52518</v>
      </c>
      <c r="S29" s="712">
        <v>4450</v>
      </c>
      <c r="T29" s="712">
        <v>15390</v>
      </c>
      <c r="U29" s="712">
        <v>35366</v>
      </c>
      <c r="V29" s="712">
        <v>2300</v>
      </c>
      <c r="W29" s="711">
        <v>450</v>
      </c>
      <c r="X29" s="711">
        <v>15402</v>
      </c>
      <c r="Y29" s="711">
        <v>25330</v>
      </c>
      <c r="Z29" s="712">
        <v>205632</v>
      </c>
      <c r="AA29" s="712">
        <v>7896</v>
      </c>
      <c r="AB29" s="712">
        <v>277</v>
      </c>
      <c r="AC29" s="712">
        <v>3220</v>
      </c>
    </row>
    <row r="30" spans="1:29" s="334" customFormat="1">
      <c r="A30" s="321" t="s">
        <v>3</v>
      </c>
      <c r="B30" s="711">
        <v>48853</v>
      </c>
      <c r="C30" s="711">
        <v>286908</v>
      </c>
      <c r="D30" s="711">
        <v>5870</v>
      </c>
      <c r="E30" s="711">
        <v>54774</v>
      </c>
      <c r="F30" s="711">
        <v>213739</v>
      </c>
      <c r="G30" s="711">
        <v>3900</v>
      </c>
      <c r="H30" s="711">
        <v>23016</v>
      </c>
      <c r="I30" s="711">
        <v>51548</v>
      </c>
      <c r="J30" s="711">
        <v>2240</v>
      </c>
      <c r="K30" s="711">
        <v>17252</v>
      </c>
      <c r="L30" s="711">
        <v>55411</v>
      </c>
      <c r="M30" s="711">
        <v>3210</v>
      </c>
      <c r="N30" s="711">
        <v>568</v>
      </c>
      <c r="O30" s="711">
        <v>33535</v>
      </c>
      <c r="P30" s="711">
        <v>59040</v>
      </c>
      <c r="Q30" s="711">
        <v>10237</v>
      </c>
      <c r="R30" s="711">
        <v>46726</v>
      </c>
      <c r="S30" s="711">
        <v>4560</v>
      </c>
      <c r="T30" s="711">
        <v>9540</v>
      </c>
      <c r="U30" s="711">
        <v>22684</v>
      </c>
      <c r="V30" s="711">
        <v>2380</v>
      </c>
      <c r="W30" s="711">
        <v>4520</v>
      </c>
      <c r="X30" s="711">
        <v>126015</v>
      </c>
      <c r="Y30" s="711">
        <v>25870</v>
      </c>
      <c r="Z30" s="711">
        <v>264463</v>
      </c>
      <c r="AA30" s="711">
        <v>31911</v>
      </c>
      <c r="AB30" s="711">
        <v>8476</v>
      </c>
      <c r="AC30" s="711">
        <v>4250</v>
      </c>
    </row>
    <row r="31" spans="1:29" s="336" customFormat="1">
      <c r="A31" s="319" t="s">
        <v>2</v>
      </c>
      <c r="B31" s="709">
        <v>252928</v>
      </c>
      <c r="C31" s="709">
        <v>1589075</v>
      </c>
      <c r="D31" s="709">
        <v>6280</v>
      </c>
      <c r="E31" s="709">
        <v>212283</v>
      </c>
      <c r="F31" s="709">
        <v>886282</v>
      </c>
      <c r="G31" s="709">
        <v>4180</v>
      </c>
      <c r="H31" s="709">
        <v>128394</v>
      </c>
      <c r="I31" s="709">
        <v>305676</v>
      </c>
      <c r="J31" s="709">
        <v>2380</v>
      </c>
      <c r="K31" s="709">
        <v>63464</v>
      </c>
      <c r="L31" s="709">
        <v>235021</v>
      </c>
      <c r="M31" s="709">
        <v>3700</v>
      </c>
      <c r="N31" s="709">
        <v>2123</v>
      </c>
      <c r="O31" s="709">
        <v>112676</v>
      </c>
      <c r="P31" s="709">
        <v>53070</v>
      </c>
      <c r="Q31" s="708">
        <v>37894</v>
      </c>
      <c r="R31" s="708">
        <v>160118</v>
      </c>
      <c r="S31" s="708">
        <v>4230</v>
      </c>
      <c r="T31" s="710">
        <v>40243</v>
      </c>
      <c r="U31" s="710">
        <v>97915</v>
      </c>
      <c r="V31" s="710">
        <v>2430</v>
      </c>
      <c r="W31" s="709">
        <v>8144</v>
      </c>
      <c r="X31" s="709">
        <v>229242</v>
      </c>
      <c r="Y31" s="709">
        <v>26280</v>
      </c>
      <c r="Z31" s="710">
        <v>647048</v>
      </c>
      <c r="AA31" s="710">
        <v>110031</v>
      </c>
      <c r="AB31" s="710">
        <v>119787</v>
      </c>
      <c r="AC31" s="710">
        <v>5320</v>
      </c>
    </row>
    <row r="32" spans="1:29" s="336" customFormat="1">
      <c r="A32" s="318" t="s">
        <v>1</v>
      </c>
      <c r="B32" s="709">
        <v>572453</v>
      </c>
      <c r="C32" s="709">
        <v>3598669</v>
      </c>
      <c r="D32" s="709">
        <v>6290</v>
      </c>
      <c r="E32" s="709">
        <v>527397</v>
      </c>
      <c r="F32" s="709">
        <v>2086749</v>
      </c>
      <c r="G32" s="709">
        <v>3960</v>
      </c>
      <c r="H32" s="709">
        <v>385129</v>
      </c>
      <c r="I32" s="709">
        <v>878673</v>
      </c>
      <c r="J32" s="709">
        <v>2280</v>
      </c>
      <c r="K32" s="709">
        <v>128748</v>
      </c>
      <c r="L32" s="709">
        <v>454648</v>
      </c>
      <c r="M32" s="709">
        <v>3530</v>
      </c>
      <c r="N32" s="709">
        <v>3589</v>
      </c>
      <c r="O32" s="709">
        <v>197385</v>
      </c>
      <c r="P32" s="709">
        <v>55000</v>
      </c>
      <c r="Q32" s="708">
        <v>80474</v>
      </c>
      <c r="R32" s="708">
        <v>355259</v>
      </c>
      <c r="S32" s="708">
        <v>4410</v>
      </c>
      <c r="T32" s="710">
        <v>100706</v>
      </c>
      <c r="U32" s="710">
        <v>216603</v>
      </c>
      <c r="V32" s="710">
        <v>2150</v>
      </c>
      <c r="W32" s="709">
        <v>12916</v>
      </c>
      <c r="X32" s="709">
        <v>366525</v>
      </c>
      <c r="Y32" s="709">
        <v>25850</v>
      </c>
      <c r="Z32" s="710">
        <v>1308399</v>
      </c>
      <c r="AA32" s="710">
        <v>336327</v>
      </c>
      <c r="AB32" s="710">
        <v>257498</v>
      </c>
      <c r="AC32" s="710">
        <v>5880</v>
      </c>
    </row>
    <row r="33" spans="1:29" s="336" customFormat="1">
      <c r="A33" s="317" t="s">
        <v>0</v>
      </c>
      <c r="B33" s="709">
        <v>1230253</v>
      </c>
      <c r="C33" s="709">
        <v>7992443</v>
      </c>
      <c r="D33" s="709">
        <v>6500</v>
      </c>
      <c r="E33" s="709">
        <v>977844</v>
      </c>
      <c r="F33" s="709">
        <v>4106634</v>
      </c>
      <c r="G33" s="709">
        <v>4200</v>
      </c>
      <c r="H33" s="709">
        <v>579548</v>
      </c>
      <c r="I33" s="709">
        <v>1374784</v>
      </c>
      <c r="J33" s="709">
        <v>2370</v>
      </c>
      <c r="K33" s="709">
        <v>261254</v>
      </c>
      <c r="L33" s="709">
        <v>987644</v>
      </c>
      <c r="M33" s="709">
        <v>3780</v>
      </c>
      <c r="N33" s="709">
        <v>15154</v>
      </c>
      <c r="O33" s="709">
        <v>856368</v>
      </c>
      <c r="P33" s="709">
        <v>56510</v>
      </c>
      <c r="Q33" s="710">
        <v>124283</v>
      </c>
      <c r="R33" s="710">
        <v>556490</v>
      </c>
      <c r="S33" s="710">
        <v>4480</v>
      </c>
      <c r="T33" s="710">
        <v>233938</v>
      </c>
      <c r="U33" s="708">
        <v>526788</v>
      </c>
      <c r="V33" s="708">
        <v>2250</v>
      </c>
      <c r="W33" s="709">
        <v>20966</v>
      </c>
      <c r="X33" s="709">
        <v>600123</v>
      </c>
      <c r="Y33" s="709">
        <v>25860</v>
      </c>
      <c r="Z33" s="708">
        <v>1475291</v>
      </c>
      <c r="AA33" s="708">
        <v>512512</v>
      </c>
      <c r="AB33" s="708">
        <v>450870</v>
      </c>
      <c r="AC33" s="708">
        <v>5970</v>
      </c>
    </row>
  </sheetData>
  <mergeCells count="11">
    <mergeCell ref="Z3:AB3"/>
    <mergeCell ref="AB2:AC2"/>
    <mergeCell ref="Q2:S2"/>
    <mergeCell ref="T2:V2"/>
    <mergeCell ref="N2:P2"/>
    <mergeCell ref="W2:Y2"/>
    <mergeCell ref="A2:A3"/>
    <mergeCell ref="E2:G2"/>
    <mergeCell ref="K2:M2"/>
    <mergeCell ref="B2:D2"/>
    <mergeCell ref="H2:J2"/>
  </mergeCells>
  <pageMargins left="0.75" right="0.75" top="1" bottom="1" header="0.5" footer="0.5"/>
  <pageSetup paperSize="9" orientation="landscape" r:id="rId1"/>
  <headerFooter alignWithMargins="0">
    <oddFooter>&amp;C&amp;Z&amp;F&amp;R&amp;D</oddFooter>
  </headerFooter>
</worksheet>
</file>

<file path=xl/worksheets/sheet6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969C9B-9155-40EA-A043-C89F96C70775}">
  <dimension ref="A1:M34"/>
  <sheetViews>
    <sheetView workbookViewId="0"/>
  </sheetViews>
  <sheetFormatPr defaultRowHeight="11.25"/>
  <cols>
    <col min="1" max="1" width="21.5703125" style="719" customWidth="1"/>
    <col min="2" max="5" width="9.7109375" style="719" customWidth="1"/>
    <col min="6" max="16384" width="9.140625" style="719"/>
  </cols>
  <sheetData>
    <row r="1" spans="1:13" s="748" customFormat="1" ht="13.5" thickBot="1">
      <c r="A1" s="750" t="s">
        <v>805</v>
      </c>
      <c r="B1" s="749"/>
      <c r="C1" s="749"/>
      <c r="D1" s="749"/>
      <c r="E1" s="749"/>
    </row>
    <row r="2" spans="1:13" s="744" customFormat="1" ht="12.75" customHeight="1">
      <c r="A2" s="1052" t="s">
        <v>37</v>
      </c>
      <c r="B2" s="1054" t="s">
        <v>804</v>
      </c>
      <c r="C2" s="1054"/>
      <c r="D2" s="1054" t="s">
        <v>803</v>
      </c>
      <c r="E2" s="1054"/>
      <c r="F2" s="1057" t="s">
        <v>802</v>
      </c>
      <c r="G2" s="1057"/>
      <c r="H2" s="1057"/>
      <c r="I2" s="1057"/>
      <c r="J2" s="1057" t="s">
        <v>801</v>
      </c>
      <c r="K2" s="1057"/>
      <c r="L2" s="1057"/>
      <c r="M2" s="1058"/>
    </row>
    <row r="3" spans="1:13" s="744" customFormat="1" ht="12.75" customHeight="1">
      <c r="A3" s="1053"/>
      <c r="B3" s="1055" t="s">
        <v>753</v>
      </c>
      <c r="C3" s="1029"/>
      <c r="D3" s="1029"/>
      <c r="E3" s="1029"/>
      <c r="F3" s="1055" t="s">
        <v>800</v>
      </c>
      <c r="G3" s="1055"/>
      <c r="H3" s="1055" t="s">
        <v>799</v>
      </c>
      <c r="I3" s="1055"/>
      <c r="J3" s="1055" t="s">
        <v>800</v>
      </c>
      <c r="K3" s="1055"/>
      <c r="L3" s="1055" t="s">
        <v>799</v>
      </c>
      <c r="M3" s="1056"/>
    </row>
    <row r="4" spans="1:13" s="744" customFormat="1" ht="12.75" customHeight="1">
      <c r="A4" s="1053"/>
      <c r="B4" s="747">
        <v>2000</v>
      </c>
      <c r="C4" s="747">
        <v>2010</v>
      </c>
      <c r="D4" s="747">
        <v>2000</v>
      </c>
      <c r="E4" s="747">
        <v>2010</v>
      </c>
      <c r="F4" s="747">
        <v>2000</v>
      </c>
      <c r="G4" s="747">
        <v>2010</v>
      </c>
      <c r="H4" s="747">
        <v>2000</v>
      </c>
      <c r="I4" s="747">
        <v>2010</v>
      </c>
      <c r="J4" s="747">
        <v>2000</v>
      </c>
      <c r="K4" s="747">
        <v>2010</v>
      </c>
      <c r="L4" s="747">
        <v>2000</v>
      </c>
      <c r="M4" s="746">
        <v>2010</v>
      </c>
    </row>
    <row r="5" spans="1:13" s="744" customFormat="1">
      <c r="A5" s="735" t="s">
        <v>44</v>
      </c>
      <c r="B5" s="734">
        <v>157</v>
      </c>
      <c r="C5" s="745">
        <v>345</v>
      </c>
      <c r="D5" s="733">
        <v>4424</v>
      </c>
      <c r="E5" s="745">
        <v>1215</v>
      </c>
      <c r="F5" s="731">
        <v>94</v>
      </c>
      <c r="G5" s="741">
        <v>271</v>
      </c>
      <c r="H5" s="731">
        <v>4045</v>
      </c>
      <c r="I5" s="741">
        <v>1139</v>
      </c>
      <c r="J5" s="730">
        <v>64</v>
      </c>
      <c r="K5" s="730">
        <v>84</v>
      </c>
      <c r="L5" s="730">
        <v>1139</v>
      </c>
      <c r="M5" s="730">
        <v>63</v>
      </c>
    </row>
    <row r="6" spans="1:13">
      <c r="A6" s="735" t="s">
        <v>28</v>
      </c>
      <c r="B6" s="734">
        <v>458</v>
      </c>
      <c r="C6" s="732">
        <v>593</v>
      </c>
      <c r="D6" s="733">
        <v>76688</v>
      </c>
      <c r="E6" s="732">
        <v>45740</v>
      </c>
      <c r="F6" s="731">
        <v>318</v>
      </c>
      <c r="G6" s="741">
        <v>479</v>
      </c>
      <c r="H6" s="731">
        <v>73031</v>
      </c>
      <c r="I6" s="741">
        <v>42214</v>
      </c>
      <c r="J6" s="730">
        <v>147</v>
      </c>
      <c r="K6" s="730">
        <v>165</v>
      </c>
      <c r="L6" s="730">
        <v>56501</v>
      </c>
      <c r="M6" s="730">
        <v>29452</v>
      </c>
    </row>
    <row r="7" spans="1:13" s="720" customFormat="1">
      <c r="A7" s="729" t="s">
        <v>27</v>
      </c>
      <c r="B7" s="726">
        <v>615</v>
      </c>
      <c r="C7" s="724">
        <v>938</v>
      </c>
      <c r="D7" s="725">
        <v>81112</v>
      </c>
      <c r="E7" s="724">
        <v>46955</v>
      </c>
      <c r="F7" s="723">
        <v>412</v>
      </c>
      <c r="G7" s="740">
        <v>750</v>
      </c>
      <c r="H7" s="723">
        <v>77076</v>
      </c>
      <c r="I7" s="740">
        <v>43353</v>
      </c>
      <c r="J7" s="737">
        <v>211</v>
      </c>
      <c r="K7" s="737">
        <v>249</v>
      </c>
      <c r="L7" s="737">
        <v>57640</v>
      </c>
      <c r="M7" s="737">
        <v>29515</v>
      </c>
    </row>
    <row r="8" spans="1:13">
      <c r="A8" s="735" t="s">
        <v>26</v>
      </c>
      <c r="B8" s="734">
        <v>287</v>
      </c>
      <c r="C8" s="732">
        <v>337</v>
      </c>
      <c r="D8" s="733">
        <v>40906</v>
      </c>
      <c r="E8" s="732">
        <v>23486</v>
      </c>
      <c r="F8" s="731">
        <v>218</v>
      </c>
      <c r="G8" s="741">
        <v>294</v>
      </c>
      <c r="H8" s="731">
        <v>40267</v>
      </c>
      <c r="I8" s="741">
        <v>22440</v>
      </c>
      <c r="J8" s="730">
        <v>129</v>
      </c>
      <c r="K8" s="730">
        <v>103</v>
      </c>
      <c r="L8" s="730">
        <v>31439</v>
      </c>
      <c r="M8" s="730">
        <v>16192</v>
      </c>
    </row>
    <row r="9" spans="1:13">
      <c r="A9" s="743" t="s">
        <v>25</v>
      </c>
      <c r="B9" s="734">
        <v>179</v>
      </c>
      <c r="C9" s="732">
        <v>202</v>
      </c>
      <c r="D9" s="733">
        <v>18990</v>
      </c>
      <c r="E9" s="732">
        <v>10597</v>
      </c>
      <c r="F9" s="731">
        <v>120</v>
      </c>
      <c r="G9" s="741">
        <v>159</v>
      </c>
      <c r="H9" s="731">
        <v>18351</v>
      </c>
      <c r="I9" s="741">
        <v>10007</v>
      </c>
      <c r="J9" s="730">
        <v>92</v>
      </c>
      <c r="K9" s="730">
        <v>78</v>
      </c>
      <c r="L9" s="730">
        <v>14726</v>
      </c>
      <c r="M9" s="730">
        <v>6644</v>
      </c>
    </row>
    <row r="10" spans="1:13">
      <c r="A10" s="742" t="s">
        <v>24</v>
      </c>
      <c r="B10" s="734">
        <v>399</v>
      </c>
      <c r="C10" s="732">
        <v>460</v>
      </c>
      <c r="D10" s="733">
        <v>29907</v>
      </c>
      <c r="E10" s="732">
        <v>16859</v>
      </c>
      <c r="F10" s="731">
        <v>153</v>
      </c>
      <c r="G10" s="741">
        <v>269</v>
      </c>
      <c r="H10" s="731">
        <v>28368</v>
      </c>
      <c r="I10" s="741">
        <v>15912</v>
      </c>
      <c r="J10" s="730">
        <v>87</v>
      </c>
      <c r="K10" s="730">
        <v>91</v>
      </c>
      <c r="L10" s="730">
        <v>19993</v>
      </c>
      <c r="M10" s="730">
        <v>9125</v>
      </c>
    </row>
    <row r="11" spans="1:13" s="720" customFormat="1">
      <c r="A11" s="727" t="s">
        <v>23</v>
      </c>
      <c r="B11" s="726">
        <v>865</v>
      </c>
      <c r="C11" s="724">
        <v>999</v>
      </c>
      <c r="D11" s="725">
        <v>89803</v>
      </c>
      <c r="E11" s="724">
        <v>50942</v>
      </c>
      <c r="F11" s="723">
        <v>491</v>
      </c>
      <c r="G11" s="740">
        <v>722</v>
      </c>
      <c r="H11" s="723">
        <v>86986</v>
      </c>
      <c r="I11" s="740">
        <v>48359</v>
      </c>
      <c r="J11" s="737">
        <v>308</v>
      </c>
      <c r="K11" s="737">
        <v>272</v>
      </c>
      <c r="L11" s="737">
        <v>66158</v>
      </c>
      <c r="M11" s="737">
        <v>31961</v>
      </c>
    </row>
    <row r="12" spans="1:13">
      <c r="A12" s="735" t="s">
        <v>22</v>
      </c>
      <c r="B12" s="734">
        <v>332</v>
      </c>
      <c r="C12" s="732">
        <v>414</v>
      </c>
      <c r="D12" s="733">
        <v>35083</v>
      </c>
      <c r="E12" s="732">
        <v>17384</v>
      </c>
      <c r="F12" s="731">
        <v>246</v>
      </c>
      <c r="G12" s="608">
        <v>364</v>
      </c>
      <c r="H12" s="731">
        <v>35279</v>
      </c>
      <c r="I12" s="608">
        <v>16262</v>
      </c>
      <c r="J12" s="730">
        <v>132</v>
      </c>
      <c r="K12" s="730">
        <v>109</v>
      </c>
      <c r="L12" s="730">
        <v>26481</v>
      </c>
      <c r="M12" s="730">
        <v>11334</v>
      </c>
    </row>
    <row r="13" spans="1:13">
      <c r="A13" s="735" t="s">
        <v>21</v>
      </c>
      <c r="B13" s="734">
        <v>269</v>
      </c>
      <c r="C13" s="732">
        <v>325</v>
      </c>
      <c r="D13" s="733">
        <v>28076</v>
      </c>
      <c r="E13" s="732">
        <v>16919</v>
      </c>
      <c r="F13" s="731">
        <v>193</v>
      </c>
      <c r="G13" s="608">
        <v>258</v>
      </c>
      <c r="H13" s="731">
        <v>27562</v>
      </c>
      <c r="I13" s="608">
        <v>16106</v>
      </c>
      <c r="J13" s="730">
        <v>93</v>
      </c>
      <c r="K13" s="730">
        <v>76</v>
      </c>
      <c r="L13" s="730">
        <v>20702</v>
      </c>
      <c r="M13" s="730">
        <v>9889</v>
      </c>
    </row>
    <row r="14" spans="1:13">
      <c r="A14" s="735" t="s">
        <v>20</v>
      </c>
      <c r="B14" s="734">
        <v>314</v>
      </c>
      <c r="C14" s="732">
        <v>352</v>
      </c>
      <c r="D14" s="733">
        <v>37647</v>
      </c>
      <c r="E14" s="732">
        <v>25643</v>
      </c>
      <c r="F14" s="731">
        <v>197</v>
      </c>
      <c r="G14" s="608">
        <v>246</v>
      </c>
      <c r="H14" s="731">
        <v>37270</v>
      </c>
      <c r="I14" s="608">
        <v>25252</v>
      </c>
      <c r="J14" s="730">
        <v>99</v>
      </c>
      <c r="K14" s="730">
        <v>80</v>
      </c>
      <c r="L14" s="730">
        <v>28100</v>
      </c>
      <c r="M14" s="730">
        <v>16033</v>
      </c>
    </row>
    <row r="15" spans="1:13" s="720" customFormat="1">
      <c r="A15" s="739" t="s">
        <v>19</v>
      </c>
      <c r="B15" s="726">
        <v>915</v>
      </c>
      <c r="C15" s="724">
        <v>1091</v>
      </c>
      <c r="D15" s="725">
        <v>100806</v>
      </c>
      <c r="E15" s="724">
        <v>59946</v>
      </c>
      <c r="F15" s="723">
        <v>636</v>
      </c>
      <c r="G15" s="728">
        <v>868</v>
      </c>
      <c r="H15" s="723">
        <v>100111</v>
      </c>
      <c r="I15" s="728">
        <v>57620</v>
      </c>
      <c r="J15" s="737">
        <v>324</v>
      </c>
      <c r="K15" s="737">
        <v>265</v>
      </c>
      <c r="L15" s="737">
        <v>75283</v>
      </c>
      <c r="M15" s="737">
        <v>37256</v>
      </c>
    </row>
    <row r="16" spans="1:13">
      <c r="A16" s="735" t="s">
        <v>18</v>
      </c>
      <c r="B16" s="734">
        <v>407</v>
      </c>
      <c r="C16" s="732">
        <v>492</v>
      </c>
      <c r="D16" s="733">
        <v>37714</v>
      </c>
      <c r="E16" s="732">
        <v>20683</v>
      </c>
      <c r="F16" s="731">
        <v>205</v>
      </c>
      <c r="G16" s="608">
        <v>359</v>
      </c>
      <c r="H16" s="731">
        <v>36136</v>
      </c>
      <c r="I16" s="608">
        <v>19302</v>
      </c>
      <c r="J16" s="730">
        <v>142</v>
      </c>
      <c r="K16" s="730">
        <v>137</v>
      </c>
      <c r="L16" s="730">
        <v>28290</v>
      </c>
      <c r="M16" s="730">
        <v>13801</v>
      </c>
    </row>
    <row r="17" spans="1:13">
      <c r="A17" s="735" t="s">
        <v>17</v>
      </c>
      <c r="B17" s="734">
        <v>552</v>
      </c>
      <c r="C17" s="732">
        <v>536</v>
      </c>
      <c r="D17" s="733">
        <v>52389</v>
      </c>
      <c r="E17" s="732">
        <v>32602</v>
      </c>
      <c r="F17" s="731">
        <v>278</v>
      </c>
      <c r="G17" s="608">
        <v>357</v>
      </c>
      <c r="H17" s="731">
        <v>51674</v>
      </c>
      <c r="I17" s="608">
        <v>31864</v>
      </c>
      <c r="J17" s="730">
        <v>121</v>
      </c>
      <c r="K17" s="730">
        <v>105</v>
      </c>
      <c r="L17" s="730">
        <v>38378</v>
      </c>
      <c r="M17" s="730">
        <v>20650</v>
      </c>
    </row>
    <row r="18" spans="1:13">
      <c r="A18" s="735" t="s">
        <v>16</v>
      </c>
      <c r="B18" s="734">
        <v>274</v>
      </c>
      <c r="C18" s="732">
        <v>312</v>
      </c>
      <c r="D18" s="733">
        <v>32721</v>
      </c>
      <c r="E18" s="732">
        <v>19993</v>
      </c>
      <c r="F18" s="731">
        <v>206</v>
      </c>
      <c r="G18" s="608">
        <v>267</v>
      </c>
      <c r="H18" s="731">
        <v>31531</v>
      </c>
      <c r="I18" s="608">
        <v>18404</v>
      </c>
      <c r="J18" s="730">
        <v>123</v>
      </c>
      <c r="K18" s="730">
        <v>76</v>
      </c>
      <c r="L18" s="730">
        <v>25973</v>
      </c>
      <c r="M18" s="730">
        <v>13644</v>
      </c>
    </row>
    <row r="19" spans="1:13" s="720" customFormat="1">
      <c r="A19" s="727" t="s">
        <v>15</v>
      </c>
      <c r="B19" s="726">
        <v>1233</v>
      </c>
      <c r="C19" s="724">
        <v>1340</v>
      </c>
      <c r="D19" s="725">
        <v>122824</v>
      </c>
      <c r="E19" s="724">
        <v>73278</v>
      </c>
      <c r="F19" s="723">
        <v>689</v>
      </c>
      <c r="G19" s="728">
        <v>983</v>
      </c>
      <c r="H19" s="723">
        <v>119341</v>
      </c>
      <c r="I19" s="728">
        <v>69570</v>
      </c>
      <c r="J19" s="737">
        <v>386</v>
      </c>
      <c r="K19" s="737">
        <v>318</v>
      </c>
      <c r="L19" s="737">
        <v>92641</v>
      </c>
      <c r="M19" s="737">
        <v>48095</v>
      </c>
    </row>
    <row r="20" spans="1:13" s="720" customFormat="1">
      <c r="A20" s="729" t="s">
        <v>14</v>
      </c>
      <c r="B20" s="726">
        <v>3013</v>
      </c>
      <c r="C20" s="724">
        <v>3430</v>
      </c>
      <c r="D20" s="725">
        <v>313433</v>
      </c>
      <c r="E20" s="724">
        <v>184166</v>
      </c>
      <c r="F20" s="723">
        <f>+F19+F15+F11</f>
        <v>1816</v>
      </c>
      <c r="G20" s="728">
        <v>2573</v>
      </c>
      <c r="H20" s="723">
        <f>+H19+H15+H11</f>
        <v>306438</v>
      </c>
      <c r="I20" s="728">
        <v>175549</v>
      </c>
      <c r="J20" s="737">
        <f>+J19+J15+J11</f>
        <v>1018</v>
      </c>
      <c r="K20" s="737">
        <v>855</v>
      </c>
      <c r="L20" s="737">
        <f>+L19+L15+L11</f>
        <v>234082</v>
      </c>
      <c r="M20" s="737">
        <v>117312</v>
      </c>
    </row>
    <row r="21" spans="1:13">
      <c r="A21" s="735" t="s">
        <v>13</v>
      </c>
      <c r="B21" s="734">
        <v>435</v>
      </c>
      <c r="C21" s="732">
        <v>614</v>
      </c>
      <c r="D21" s="733">
        <v>71697</v>
      </c>
      <c r="E21" s="732">
        <v>43748</v>
      </c>
      <c r="F21" s="731">
        <v>244</v>
      </c>
      <c r="G21" s="608">
        <v>461</v>
      </c>
      <c r="H21" s="731">
        <v>70275</v>
      </c>
      <c r="I21" s="608">
        <v>42184</v>
      </c>
      <c r="J21" s="730">
        <v>108</v>
      </c>
      <c r="K21" s="730">
        <v>88</v>
      </c>
      <c r="L21" s="730">
        <v>54326</v>
      </c>
      <c r="M21" s="730">
        <v>27598</v>
      </c>
    </row>
    <row r="22" spans="1:13">
      <c r="A22" s="735" t="s">
        <v>12</v>
      </c>
      <c r="B22" s="734">
        <v>253</v>
      </c>
      <c r="C22" s="732">
        <v>347</v>
      </c>
      <c r="D22" s="733">
        <v>36479</v>
      </c>
      <c r="E22" s="732">
        <v>17461</v>
      </c>
      <c r="F22" s="731">
        <v>161</v>
      </c>
      <c r="G22" s="608">
        <v>269</v>
      </c>
      <c r="H22" s="731">
        <v>35947</v>
      </c>
      <c r="I22" s="608">
        <v>16509</v>
      </c>
      <c r="J22" s="730">
        <v>73</v>
      </c>
      <c r="K22" s="730">
        <v>57</v>
      </c>
      <c r="L22" s="730">
        <v>23960</v>
      </c>
      <c r="M22" s="730">
        <v>9314</v>
      </c>
    </row>
    <row r="23" spans="1:13">
      <c r="A23" s="735" t="s">
        <v>11</v>
      </c>
      <c r="B23" s="734">
        <v>133</v>
      </c>
      <c r="C23" s="732">
        <v>167</v>
      </c>
      <c r="D23" s="733">
        <v>26479</v>
      </c>
      <c r="E23" s="732">
        <v>10611</v>
      </c>
      <c r="F23" s="731">
        <v>73</v>
      </c>
      <c r="G23" s="608">
        <v>110</v>
      </c>
      <c r="H23" s="731">
        <v>25941</v>
      </c>
      <c r="I23" s="608">
        <v>10155</v>
      </c>
      <c r="J23" s="730">
        <v>33</v>
      </c>
      <c r="K23" s="730">
        <v>49</v>
      </c>
      <c r="L23" s="730">
        <v>20565</v>
      </c>
      <c r="M23" s="730">
        <v>7649</v>
      </c>
    </row>
    <row r="24" spans="1:13" s="720" customFormat="1">
      <c r="A24" s="727" t="s">
        <v>10</v>
      </c>
      <c r="B24" s="726">
        <v>821</v>
      </c>
      <c r="C24" s="724">
        <v>1128</v>
      </c>
      <c r="D24" s="725">
        <v>134655</v>
      </c>
      <c r="E24" s="724">
        <v>71820</v>
      </c>
      <c r="F24" s="723">
        <v>478</v>
      </c>
      <c r="G24" s="728">
        <v>840</v>
      </c>
      <c r="H24" s="723">
        <v>132163</v>
      </c>
      <c r="I24" s="728">
        <v>68848</v>
      </c>
      <c r="J24" s="737">
        <v>214</v>
      </c>
      <c r="K24" s="737">
        <v>194</v>
      </c>
      <c r="L24" s="737">
        <v>98851</v>
      </c>
      <c r="M24" s="737">
        <v>44561</v>
      </c>
    </row>
    <row r="25" spans="1:13">
      <c r="A25" s="735" t="s">
        <v>9</v>
      </c>
      <c r="B25" s="734">
        <v>544</v>
      </c>
      <c r="C25" s="732">
        <v>596</v>
      </c>
      <c r="D25" s="733">
        <v>72410</v>
      </c>
      <c r="E25" s="732">
        <v>45154</v>
      </c>
      <c r="F25" s="731">
        <v>322</v>
      </c>
      <c r="G25" s="608">
        <v>516</v>
      </c>
      <c r="H25" s="731">
        <v>68058</v>
      </c>
      <c r="I25" s="608">
        <v>40001</v>
      </c>
      <c r="J25" s="730">
        <v>243</v>
      </c>
      <c r="K25" s="730">
        <v>196</v>
      </c>
      <c r="L25" s="730">
        <v>59880</v>
      </c>
      <c r="M25" s="730">
        <v>33016</v>
      </c>
    </row>
    <row r="26" spans="1:13">
      <c r="A26" s="735" t="s">
        <v>8</v>
      </c>
      <c r="B26" s="734">
        <v>317</v>
      </c>
      <c r="C26" s="732">
        <v>448</v>
      </c>
      <c r="D26" s="733">
        <v>48599</v>
      </c>
      <c r="E26" s="732">
        <v>25967</v>
      </c>
      <c r="F26" s="731">
        <v>225</v>
      </c>
      <c r="G26" s="608">
        <v>383</v>
      </c>
      <c r="H26" s="731">
        <v>43469</v>
      </c>
      <c r="I26" s="608">
        <v>21036</v>
      </c>
      <c r="J26" s="730">
        <v>142</v>
      </c>
      <c r="K26" s="730">
        <v>127</v>
      </c>
      <c r="L26" s="730">
        <v>41479</v>
      </c>
      <c r="M26" s="730">
        <v>20531</v>
      </c>
    </row>
    <row r="27" spans="1:13">
      <c r="A27" s="738" t="s">
        <v>7</v>
      </c>
      <c r="B27" s="734">
        <v>425</v>
      </c>
      <c r="C27" s="732">
        <v>554</v>
      </c>
      <c r="D27" s="733">
        <v>99182</v>
      </c>
      <c r="E27" s="732">
        <v>70921</v>
      </c>
      <c r="F27" s="731">
        <v>311</v>
      </c>
      <c r="G27" s="608">
        <v>475</v>
      </c>
      <c r="H27" s="731">
        <v>98395</v>
      </c>
      <c r="I27" s="608">
        <v>69586</v>
      </c>
      <c r="J27" s="730">
        <v>122</v>
      </c>
      <c r="K27" s="730">
        <v>114</v>
      </c>
      <c r="L27" s="730">
        <v>73035</v>
      </c>
      <c r="M27" s="730">
        <v>45034</v>
      </c>
    </row>
    <row r="28" spans="1:13" s="720" customFormat="1">
      <c r="A28" s="727" t="s">
        <v>6</v>
      </c>
      <c r="B28" s="726">
        <v>1286</v>
      </c>
      <c r="C28" s="724">
        <v>1598</v>
      </c>
      <c r="D28" s="725">
        <v>220191</v>
      </c>
      <c r="E28" s="724">
        <v>142042</v>
      </c>
      <c r="F28" s="723">
        <v>858</v>
      </c>
      <c r="G28" s="728">
        <v>1374</v>
      </c>
      <c r="H28" s="723">
        <v>209922</v>
      </c>
      <c r="I28" s="728">
        <v>130623</v>
      </c>
      <c r="J28" s="737">
        <v>507</v>
      </c>
      <c r="K28" s="737">
        <v>437</v>
      </c>
      <c r="L28" s="737">
        <v>174394</v>
      </c>
      <c r="M28" s="737">
        <v>98581</v>
      </c>
    </row>
    <row r="29" spans="1:13">
      <c r="A29" s="736" t="s">
        <v>5</v>
      </c>
      <c r="B29" s="734">
        <v>482</v>
      </c>
      <c r="C29" s="732">
        <v>714</v>
      </c>
      <c r="D29" s="733">
        <v>95139</v>
      </c>
      <c r="E29" s="732">
        <v>53785</v>
      </c>
      <c r="F29" s="731">
        <v>287</v>
      </c>
      <c r="G29" s="608">
        <v>560</v>
      </c>
      <c r="H29" s="731">
        <v>90427</v>
      </c>
      <c r="I29" s="608">
        <v>48889</v>
      </c>
      <c r="J29" s="730">
        <v>189</v>
      </c>
      <c r="K29" s="730">
        <v>232</v>
      </c>
      <c r="L29" s="730">
        <v>73068</v>
      </c>
      <c r="M29" s="730">
        <v>37718</v>
      </c>
    </row>
    <row r="30" spans="1:13">
      <c r="A30" s="735" t="s">
        <v>4</v>
      </c>
      <c r="B30" s="734">
        <v>406</v>
      </c>
      <c r="C30" s="732">
        <v>469</v>
      </c>
      <c r="D30" s="733">
        <v>62604</v>
      </c>
      <c r="E30" s="732">
        <v>36808</v>
      </c>
      <c r="F30" s="731">
        <v>278</v>
      </c>
      <c r="G30" s="608">
        <v>401</v>
      </c>
      <c r="H30" s="731">
        <v>58288</v>
      </c>
      <c r="I30" s="608">
        <v>31370</v>
      </c>
      <c r="J30" s="730">
        <v>187</v>
      </c>
      <c r="K30" s="730">
        <v>141</v>
      </c>
      <c r="L30" s="730">
        <v>53936</v>
      </c>
      <c r="M30" s="730">
        <v>29212</v>
      </c>
    </row>
    <row r="31" spans="1:13">
      <c r="A31" s="735" t="s">
        <v>3</v>
      </c>
      <c r="B31" s="734">
        <v>331</v>
      </c>
      <c r="C31" s="732">
        <v>329</v>
      </c>
      <c r="D31" s="733">
        <v>51400</v>
      </c>
      <c r="E31" s="732">
        <v>31870</v>
      </c>
      <c r="F31" s="731">
        <v>260</v>
      </c>
      <c r="G31" s="608">
        <v>295</v>
      </c>
      <c r="H31" s="731">
        <v>48328</v>
      </c>
      <c r="I31" s="608">
        <v>28476</v>
      </c>
      <c r="J31" s="730">
        <v>112</v>
      </c>
      <c r="K31" s="730">
        <v>80</v>
      </c>
      <c r="L31" s="730">
        <v>39915</v>
      </c>
      <c r="M31" s="730">
        <v>22544</v>
      </c>
    </row>
    <row r="32" spans="1:13" s="720" customFormat="1">
      <c r="A32" s="727" t="s">
        <v>2</v>
      </c>
      <c r="B32" s="726">
        <v>1219</v>
      </c>
      <c r="C32" s="724">
        <v>1512</v>
      </c>
      <c r="D32" s="725">
        <v>209143</v>
      </c>
      <c r="E32" s="724">
        <v>122463</v>
      </c>
      <c r="F32" s="723">
        <v>825</v>
      </c>
      <c r="G32" s="728">
        <v>1256</v>
      </c>
      <c r="H32" s="723">
        <v>197043</v>
      </c>
      <c r="I32" s="728">
        <v>108735</v>
      </c>
      <c r="J32" s="721">
        <v>488</v>
      </c>
      <c r="K32" s="721">
        <v>453</v>
      </c>
      <c r="L32" s="721">
        <v>166919</v>
      </c>
      <c r="M32" s="721">
        <v>89474</v>
      </c>
    </row>
    <row r="33" spans="1:13" s="720" customFormat="1" ht="12.75" customHeight="1">
      <c r="A33" s="729" t="s">
        <v>1</v>
      </c>
      <c r="B33" s="726">
        <v>3326</v>
      </c>
      <c r="C33" s="724">
        <v>4238</v>
      </c>
      <c r="D33" s="725">
        <v>563989</v>
      </c>
      <c r="E33" s="724">
        <v>336325</v>
      </c>
      <c r="F33" s="723">
        <f>+F32+F28+F24</f>
        <v>2161</v>
      </c>
      <c r="G33" s="728">
        <v>3470</v>
      </c>
      <c r="H33" s="723">
        <f>+H32+H28+H24</f>
        <v>539128</v>
      </c>
      <c r="I33" s="728">
        <v>308206</v>
      </c>
      <c r="J33" s="721">
        <f>+J32+J28+J24</f>
        <v>1209</v>
      </c>
      <c r="K33" s="721">
        <v>1084</v>
      </c>
      <c r="L33" s="721">
        <f>+L32+L28+L24</f>
        <v>440164</v>
      </c>
      <c r="M33" s="721">
        <v>232616</v>
      </c>
    </row>
    <row r="34" spans="1:13" s="720" customFormat="1">
      <c r="A34" s="727" t="s">
        <v>290</v>
      </c>
      <c r="B34" s="726">
        <v>6954</v>
      </c>
      <c r="C34" s="724">
        <v>8606</v>
      </c>
      <c r="D34" s="725">
        <v>958534</v>
      </c>
      <c r="E34" s="724">
        <v>567446</v>
      </c>
      <c r="F34" s="723">
        <v>4389</v>
      </c>
      <c r="G34" s="722">
        <v>6793</v>
      </c>
      <c r="H34" s="723">
        <v>922642</v>
      </c>
      <c r="I34" s="722">
        <v>527108</v>
      </c>
      <c r="J34" s="721">
        <v>2438</v>
      </c>
      <c r="K34" s="721">
        <v>2188</v>
      </c>
      <c r="L34" s="721">
        <v>731886</v>
      </c>
      <c r="M34" s="721">
        <v>379443</v>
      </c>
    </row>
  </sheetData>
  <mergeCells count="10">
    <mergeCell ref="A2:A4"/>
    <mergeCell ref="B2:C2"/>
    <mergeCell ref="D2:E2"/>
    <mergeCell ref="F3:G3"/>
    <mergeCell ref="L3:M3"/>
    <mergeCell ref="J2:M2"/>
    <mergeCell ref="H3:I3"/>
    <mergeCell ref="F2:I2"/>
    <mergeCell ref="B3:E3"/>
    <mergeCell ref="J3:K3"/>
  </mergeCells>
  <pageMargins left="0.39370078740157483" right="0.39370078740157483" top="0.98425196850393704" bottom="0.98425196850393704" header="0.51181102362204722" footer="0.51181102362204722"/>
  <pageSetup paperSize="9" orientation="landscape" cellComments="atEnd" r:id="rId1"/>
  <headerFooter alignWithMargins="0">
    <oddFooter>&amp;C&amp;Z&amp;F&amp;R&amp;D</oddFooter>
  </headerFooter>
  <legacyDrawing r:id="rId2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537E4A-E646-4B88-84B6-F80B240439C7}">
  <dimension ref="A1:G96"/>
  <sheetViews>
    <sheetView workbookViewId="0"/>
  </sheetViews>
  <sheetFormatPr defaultRowHeight="11.25"/>
  <cols>
    <col min="1" max="1" width="21.28515625" style="254" customWidth="1"/>
    <col min="2" max="2" width="12.7109375" style="254" customWidth="1"/>
    <col min="3" max="7" width="11.7109375" style="254" customWidth="1"/>
    <col min="8" max="16384" width="9.140625" style="254"/>
  </cols>
  <sheetData>
    <row r="1" spans="1:7" s="421" customFormat="1" ht="13.5" thickBot="1">
      <c r="A1" s="753" t="s">
        <v>811</v>
      </c>
    </row>
    <row r="2" spans="1:7">
      <c r="A2" s="1062" t="s">
        <v>37</v>
      </c>
      <c r="B2" s="1066" t="s">
        <v>810</v>
      </c>
      <c r="C2" s="1062" t="s">
        <v>809</v>
      </c>
      <c r="D2" s="1062" t="s">
        <v>808</v>
      </c>
      <c r="E2" s="1062" t="s">
        <v>791</v>
      </c>
      <c r="F2" s="1062" t="s">
        <v>807</v>
      </c>
      <c r="G2" s="1064" t="s">
        <v>208</v>
      </c>
    </row>
    <row r="3" spans="1:7">
      <c r="A3" s="1063"/>
      <c r="B3" s="1067"/>
      <c r="C3" s="1063"/>
      <c r="D3" s="1063"/>
      <c r="E3" s="1063"/>
      <c r="F3" s="1063"/>
      <c r="G3" s="1065"/>
    </row>
    <row r="4" spans="1:7">
      <c r="A4" s="1059" t="s">
        <v>804</v>
      </c>
      <c r="B4" s="1059"/>
      <c r="C4" s="1059"/>
      <c r="D4" s="1059"/>
      <c r="E4" s="1059"/>
      <c r="F4" s="1059"/>
      <c r="G4" s="1059"/>
    </row>
    <row r="5" spans="1:7">
      <c r="A5" s="735" t="s">
        <v>44</v>
      </c>
      <c r="B5" s="741">
        <v>41483.606699999989</v>
      </c>
      <c r="C5" s="741">
        <v>24751.873899999991</v>
      </c>
      <c r="D5" s="741">
        <v>1.9462000000000002</v>
      </c>
      <c r="E5" s="741">
        <v>1894.4947999999999</v>
      </c>
      <c r="F5" s="741">
        <v>1049.8201999999999</v>
      </c>
      <c r="G5" s="741">
        <v>13785.471599999992</v>
      </c>
    </row>
    <row r="6" spans="1:7">
      <c r="A6" s="735" t="s">
        <v>28</v>
      </c>
      <c r="B6" s="741">
        <v>135580.50350000005</v>
      </c>
      <c r="C6" s="741">
        <v>111628.01150000007</v>
      </c>
      <c r="D6" s="741">
        <v>2.0229999999999997</v>
      </c>
      <c r="E6" s="741">
        <v>676.0317</v>
      </c>
      <c r="F6" s="741">
        <v>4041.1431999999991</v>
      </c>
      <c r="G6" s="741">
        <v>19233.294100000006</v>
      </c>
    </row>
    <row r="7" spans="1:7" s="280" customFormat="1">
      <c r="A7" s="729" t="s">
        <v>27</v>
      </c>
      <c r="B7" s="751">
        <v>177064.11020000005</v>
      </c>
      <c r="C7" s="751">
        <v>136379.88540000006</v>
      </c>
      <c r="D7" s="751">
        <v>3.9691999999999998</v>
      </c>
      <c r="E7" s="751">
        <v>2570.5264999999999</v>
      </c>
      <c r="F7" s="751">
        <v>5090.9633999999987</v>
      </c>
      <c r="G7" s="751">
        <v>33018.765699999996</v>
      </c>
    </row>
    <row r="8" spans="1:7">
      <c r="A8" s="735" t="s">
        <v>26</v>
      </c>
      <c r="B8" s="741">
        <v>143505.39829999997</v>
      </c>
      <c r="C8" s="741">
        <v>130424.79970000002</v>
      </c>
      <c r="D8" s="741">
        <v>0.29249999999999998</v>
      </c>
      <c r="E8" s="741">
        <v>568.09319999999991</v>
      </c>
      <c r="F8" s="741">
        <v>1030.3022000000001</v>
      </c>
      <c r="G8" s="741">
        <v>11481.910699999997</v>
      </c>
    </row>
    <row r="9" spans="1:7">
      <c r="A9" s="743" t="s">
        <v>25</v>
      </c>
      <c r="B9" s="741">
        <v>54474.053800000016</v>
      </c>
      <c r="C9" s="741">
        <v>50053.216700000026</v>
      </c>
      <c r="D9" s="752" t="s">
        <v>29</v>
      </c>
      <c r="E9" s="741">
        <v>95.157399999999981</v>
      </c>
      <c r="F9" s="741">
        <v>75.406099999999995</v>
      </c>
      <c r="G9" s="741">
        <v>4250.2736000000004</v>
      </c>
    </row>
    <row r="10" spans="1:7">
      <c r="A10" s="742" t="s">
        <v>24</v>
      </c>
      <c r="B10" s="741">
        <v>84272.083599999969</v>
      </c>
      <c r="C10" s="741">
        <v>66252.246800000008</v>
      </c>
      <c r="D10" s="741">
        <v>1.6829000000000001</v>
      </c>
      <c r="E10" s="741">
        <v>636.46230000000003</v>
      </c>
      <c r="F10" s="741">
        <v>639.93260000000009</v>
      </c>
      <c r="G10" s="741">
        <v>16741.759000000002</v>
      </c>
    </row>
    <row r="11" spans="1:7" s="280" customFormat="1">
      <c r="A11" s="727" t="s">
        <v>23</v>
      </c>
      <c r="B11" s="751">
        <v>282251.53569999995</v>
      </c>
      <c r="C11" s="751">
        <v>246730.26320000004</v>
      </c>
      <c r="D11" s="751">
        <v>1.9754</v>
      </c>
      <c r="E11" s="751">
        <v>1299.7129</v>
      </c>
      <c r="F11" s="751">
        <v>1745.6409000000001</v>
      </c>
      <c r="G11" s="751">
        <v>32473.943299999999</v>
      </c>
    </row>
    <row r="12" spans="1:7">
      <c r="A12" s="735" t="s">
        <v>22</v>
      </c>
      <c r="B12" s="741">
        <v>132673.05889999997</v>
      </c>
      <c r="C12" s="741">
        <v>119430.32209999999</v>
      </c>
      <c r="D12" s="752" t="s">
        <v>29</v>
      </c>
      <c r="E12" s="741">
        <v>372.214</v>
      </c>
      <c r="F12" s="741">
        <v>887.48289999999997</v>
      </c>
      <c r="G12" s="741">
        <v>11983.039899999994</v>
      </c>
    </row>
    <row r="13" spans="1:7">
      <c r="A13" s="735" t="s">
        <v>21</v>
      </c>
      <c r="B13" s="741">
        <v>84992.416400000002</v>
      </c>
      <c r="C13" s="741">
        <v>78410.004899999985</v>
      </c>
      <c r="D13" s="741">
        <v>0.70000000000000007</v>
      </c>
      <c r="E13" s="741">
        <v>83.275399999999991</v>
      </c>
      <c r="F13" s="741">
        <v>210.03979999999999</v>
      </c>
      <c r="G13" s="741">
        <v>6288.3963000000003</v>
      </c>
    </row>
    <row r="14" spans="1:7">
      <c r="A14" s="735" t="s">
        <v>20</v>
      </c>
      <c r="B14" s="741">
        <v>63524.311999999984</v>
      </c>
      <c r="C14" s="741">
        <v>54591.276199999949</v>
      </c>
      <c r="D14" s="752" t="s">
        <v>29</v>
      </c>
      <c r="E14" s="741">
        <v>138.74910000000003</v>
      </c>
      <c r="F14" s="741">
        <v>962.94290000000001</v>
      </c>
      <c r="G14" s="741">
        <v>7831.3438000000006</v>
      </c>
    </row>
    <row r="15" spans="1:7" s="280" customFormat="1">
      <c r="A15" s="739" t="s">
        <v>19</v>
      </c>
      <c r="B15" s="751">
        <v>281189.78729999997</v>
      </c>
      <c r="C15" s="751">
        <v>252431.60319999995</v>
      </c>
      <c r="D15" s="751">
        <v>0.70000000000000007</v>
      </c>
      <c r="E15" s="751">
        <v>594.23850000000004</v>
      </c>
      <c r="F15" s="751">
        <v>2060.4656</v>
      </c>
      <c r="G15" s="751">
        <v>26102.78</v>
      </c>
    </row>
    <row r="16" spans="1:7">
      <c r="A16" s="735" t="s">
        <v>18</v>
      </c>
      <c r="B16" s="741">
        <v>142807.35589999991</v>
      </c>
      <c r="C16" s="741">
        <v>133747.85179999997</v>
      </c>
      <c r="D16" s="752" t="s">
        <v>29</v>
      </c>
      <c r="E16" s="741">
        <v>1546.4195999999999</v>
      </c>
      <c r="F16" s="741">
        <v>484.63779999999997</v>
      </c>
      <c r="G16" s="741">
        <v>7028.4466999999995</v>
      </c>
    </row>
    <row r="17" spans="1:7">
      <c r="A17" s="735" t="s">
        <v>17</v>
      </c>
      <c r="B17" s="741">
        <v>143461.26849999989</v>
      </c>
      <c r="C17" s="741">
        <v>127357.22659999999</v>
      </c>
      <c r="D17" s="741">
        <v>3.8167999999999997</v>
      </c>
      <c r="E17" s="741">
        <v>1115.0387999999998</v>
      </c>
      <c r="F17" s="741">
        <v>1045.7785000000001</v>
      </c>
      <c r="G17" s="741">
        <v>13939.40779999999</v>
      </c>
    </row>
    <row r="18" spans="1:7">
      <c r="A18" s="735" t="s">
        <v>16</v>
      </c>
      <c r="B18" s="741">
        <v>103364.82610000002</v>
      </c>
      <c r="C18" s="741">
        <v>96844.768399999957</v>
      </c>
      <c r="D18" s="741">
        <v>2.7650000000000001</v>
      </c>
      <c r="E18" s="741">
        <v>1250.2456000000002</v>
      </c>
      <c r="F18" s="741">
        <v>268.75030000000004</v>
      </c>
      <c r="G18" s="741">
        <v>4998.2967999999992</v>
      </c>
    </row>
    <row r="19" spans="1:7" s="280" customFormat="1">
      <c r="A19" s="727" t="s">
        <v>15</v>
      </c>
      <c r="B19" s="751">
        <v>389633.4504999998</v>
      </c>
      <c r="C19" s="751">
        <v>357949.84679999994</v>
      </c>
      <c r="D19" s="751">
        <v>6.5817999999999994</v>
      </c>
      <c r="E19" s="751">
        <v>3911.7039999999997</v>
      </c>
      <c r="F19" s="751">
        <v>1799.1666</v>
      </c>
      <c r="G19" s="751">
        <v>25966.15129999999</v>
      </c>
    </row>
    <row r="20" spans="1:7" s="280" customFormat="1">
      <c r="A20" s="729" t="s">
        <v>14</v>
      </c>
      <c r="B20" s="751">
        <v>953074.77349999989</v>
      </c>
      <c r="C20" s="751">
        <v>857111.71319999988</v>
      </c>
      <c r="D20" s="751">
        <v>9.257200000000001</v>
      </c>
      <c r="E20" s="751">
        <v>5805.6553999999996</v>
      </c>
      <c r="F20" s="751">
        <v>5605.2731000000003</v>
      </c>
      <c r="G20" s="751">
        <v>84542.874599999981</v>
      </c>
    </row>
    <row r="21" spans="1:7">
      <c r="A21" s="735" t="s">
        <v>13</v>
      </c>
      <c r="B21" s="741">
        <v>137912.78089999995</v>
      </c>
      <c r="C21" s="741">
        <v>110654.8884</v>
      </c>
      <c r="D21" s="741">
        <v>3.0959999999999996</v>
      </c>
      <c r="E21" s="741">
        <v>1573.7085000000002</v>
      </c>
      <c r="F21" s="741">
        <v>2723.0295000000001</v>
      </c>
      <c r="G21" s="741">
        <v>22958.058499999992</v>
      </c>
    </row>
    <row r="22" spans="1:7">
      <c r="A22" s="735" t="s">
        <v>12</v>
      </c>
      <c r="B22" s="741">
        <v>55290.544499999996</v>
      </c>
      <c r="C22" s="741">
        <v>46651.897199999999</v>
      </c>
      <c r="D22" s="741">
        <v>0.2157</v>
      </c>
      <c r="E22" s="741">
        <v>1384.8028000000002</v>
      </c>
      <c r="F22" s="741">
        <v>629.65899999999999</v>
      </c>
      <c r="G22" s="741">
        <v>6623.9698000000008</v>
      </c>
    </row>
    <row r="23" spans="1:7">
      <c r="A23" s="735" t="s">
        <v>11</v>
      </c>
      <c r="B23" s="741">
        <v>27703.731499999998</v>
      </c>
      <c r="C23" s="741">
        <v>22145.644199999999</v>
      </c>
      <c r="D23" s="741">
        <v>7.3764000000000003</v>
      </c>
      <c r="E23" s="741">
        <v>11.6266</v>
      </c>
      <c r="F23" s="741">
        <v>457.59720000000004</v>
      </c>
      <c r="G23" s="741">
        <v>5081.4870999999994</v>
      </c>
    </row>
    <row r="24" spans="1:7" s="280" customFormat="1">
      <c r="A24" s="727" t="s">
        <v>10</v>
      </c>
      <c r="B24" s="751">
        <v>220907.05689999994</v>
      </c>
      <c r="C24" s="751">
        <v>179452.42980000001</v>
      </c>
      <c r="D24" s="751">
        <v>10.6881</v>
      </c>
      <c r="E24" s="751">
        <v>2970.1379000000002</v>
      </c>
      <c r="F24" s="751">
        <v>3810.2857000000004</v>
      </c>
      <c r="G24" s="751">
        <v>34663.515399999989</v>
      </c>
    </row>
    <row r="25" spans="1:7">
      <c r="A25" s="735" t="s">
        <v>9</v>
      </c>
      <c r="B25" s="741">
        <v>164287.62820000006</v>
      </c>
      <c r="C25" s="741">
        <v>112715.75550000006</v>
      </c>
      <c r="D25" s="741">
        <v>1.1415999999999999</v>
      </c>
      <c r="E25" s="741">
        <v>16.3507</v>
      </c>
      <c r="F25" s="741">
        <v>987.15640000000019</v>
      </c>
      <c r="G25" s="741">
        <v>50567.224000000009</v>
      </c>
    </row>
    <row r="26" spans="1:7">
      <c r="A26" s="735" t="s">
        <v>8</v>
      </c>
      <c r="B26" s="741">
        <v>178585.52960000001</v>
      </c>
      <c r="C26" s="741">
        <v>156666.64070000002</v>
      </c>
      <c r="D26" s="741">
        <v>2.2665000000000002</v>
      </c>
      <c r="E26" s="741">
        <v>96.193399999999997</v>
      </c>
      <c r="F26" s="741">
        <v>245.1156</v>
      </c>
      <c r="G26" s="741">
        <v>21575.313400000006</v>
      </c>
    </row>
    <row r="27" spans="1:7">
      <c r="A27" s="738" t="s">
        <v>7</v>
      </c>
      <c r="B27" s="741">
        <v>70099.94200000001</v>
      </c>
      <c r="C27" s="741">
        <v>53111.218099999984</v>
      </c>
      <c r="D27" s="741">
        <v>1.5449999999999999</v>
      </c>
      <c r="E27" s="741">
        <v>36.212899999999998</v>
      </c>
      <c r="F27" s="741">
        <v>4191.032500000003</v>
      </c>
      <c r="G27" s="741">
        <v>12759.933499999997</v>
      </c>
    </row>
    <row r="28" spans="1:7" s="280" customFormat="1">
      <c r="A28" s="727" t="s">
        <v>6</v>
      </c>
      <c r="B28" s="751">
        <v>412973.09980000008</v>
      </c>
      <c r="C28" s="751">
        <v>322493.61430000007</v>
      </c>
      <c r="D28" s="751">
        <v>4.9531000000000001</v>
      </c>
      <c r="E28" s="751">
        <v>148.75700000000001</v>
      </c>
      <c r="F28" s="751">
        <v>5423.3045000000029</v>
      </c>
      <c r="G28" s="751">
        <v>84902.470900000015</v>
      </c>
    </row>
    <row r="29" spans="1:7">
      <c r="A29" s="736" t="s">
        <v>5</v>
      </c>
      <c r="B29" s="741">
        <v>156104.42319999999</v>
      </c>
      <c r="C29" s="741">
        <v>123344.82889999998</v>
      </c>
      <c r="D29" s="741">
        <v>1.0900000000000001</v>
      </c>
      <c r="E29" s="741">
        <v>2359.9449</v>
      </c>
      <c r="F29" s="741">
        <v>1729.6917000000005</v>
      </c>
      <c r="G29" s="741">
        <v>28668.867699999992</v>
      </c>
    </row>
    <row r="30" spans="1:7">
      <c r="A30" s="735" t="s">
        <v>4</v>
      </c>
      <c r="B30" s="741">
        <v>164982.52110000016</v>
      </c>
      <c r="C30" s="741">
        <v>150203.49900000001</v>
      </c>
      <c r="D30" s="741">
        <v>1.3499999999999999</v>
      </c>
      <c r="E30" s="741">
        <v>9.650500000000001</v>
      </c>
      <c r="F30" s="741">
        <v>196.95420000000001</v>
      </c>
      <c r="G30" s="741">
        <v>14571.067400000007</v>
      </c>
    </row>
    <row r="31" spans="1:7">
      <c r="A31" s="735" t="s">
        <v>3</v>
      </c>
      <c r="B31" s="741">
        <v>106446.44530000006</v>
      </c>
      <c r="C31" s="741">
        <v>94828.342800000042</v>
      </c>
      <c r="D31" s="752" t="s">
        <v>29</v>
      </c>
      <c r="E31" s="741">
        <v>37.890799999999999</v>
      </c>
      <c r="F31" s="741">
        <v>506.42589999999996</v>
      </c>
      <c r="G31" s="741">
        <v>11073.7858</v>
      </c>
    </row>
    <row r="32" spans="1:7" s="280" customFormat="1">
      <c r="A32" s="727" t="s">
        <v>2</v>
      </c>
      <c r="B32" s="751">
        <v>427533.38960000023</v>
      </c>
      <c r="C32" s="751">
        <v>368376.67070000002</v>
      </c>
      <c r="D32" s="751">
        <v>2.44</v>
      </c>
      <c r="E32" s="751">
        <v>2407.4862000000003</v>
      </c>
      <c r="F32" s="751">
        <v>2433.0718000000006</v>
      </c>
      <c r="G32" s="751">
        <v>54313.7209</v>
      </c>
    </row>
    <row r="33" spans="1:7" s="280" customFormat="1">
      <c r="A33" s="729" t="s">
        <v>1</v>
      </c>
      <c r="B33" s="751">
        <v>1061413.5463000003</v>
      </c>
      <c r="C33" s="751">
        <v>870322.71480000019</v>
      </c>
      <c r="D33" s="751">
        <v>18.081200000000003</v>
      </c>
      <c r="E33" s="751">
        <v>5526.3810999999996</v>
      </c>
      <c r="F33" s="751">
        <v>11666.662000000004</v>
      </c>
      <c r="G33" s="751">
        <v>173879.7072</v>
      </c>
    </row>
    <row r="34" spans="1:7" s="280" customFormat="1">
      <c r="A34" s="727" t="s">
        <v>0</v>
      </c>
      <c r="B34" s="751">
        <v>2191552.4300000006</v>
      </c>
      <c r="C34" s="751">
        <v>1863814.3134000001</v>
      </c>
      <c r="D34" s="751">
        <v>31.307600000000004</v>
      </c>
      <c r="E34" s="751">
        <v>13902.563000000002</v>
      </c>
      <c r="F34" s="751">
        <v>22362.898499999999</v>
      </c>
      <c r="G34" s="751">
        <v>291441.34749999997</v>
      </c>
    </row>
    <row r="35" spans="1:7">
      <c r="A35" s="1060" t="s">
        <v>803</v>
      </c>
      <c r="B35" s="1060"/>
      <c r="C35" s="1060"/>
      <c r="D35" s="1060"/>
      <c r="E35" s="1060"/>
      <c r="F35" s="1060"/>
      <c r="G35" s="1060"/>
    </row>
    <row r="36" spans="1:7">
      <c r="A36" s="735" t="s">
        <v>44</v>
      </c>
      <c r="B36" s="741">
        <v>9702.2414000000026</v>
      </c>
      <c r="C36" s="741">
        <v>7197.378200000001</v>
      </c>
      <c r="D36" s="741">
        <v>10.174900000000001</v>
      </c>
      <c r="E36" s="741">
        <v>340.93970000000036</v>
      </c>
      <c r="F36" s="741">
        <v>288.57810000000012</v>
      </c>
      <c r="G36" s="741">
        <v>1865.1705000000004</v>
      </c>
    </row>
    <row r="37" spans="1:7">
      <c r="A37" s="735" t="s">
        <v>28</v>
      </c>
      <c r="B37" s="741">
        <v>131920.12299999484</v>
      </c>
      <c r="C37" s="741">
        <v>105275.69190000001</v>
      </c>
      <c r="D37" s="741">
        <v>1519.3467999998229</v>
      </c>
      <c r="E37" s="741">
        <v>1382.9461999999357</v>
      </c>
      <c r="F37" s="741">
        <v>4271.3902000000144</v>
      </c>
      <c r="G37" s="741">
        <v>19470.747900000013</v>
      </c>
    </row>
    <row r="38" spans="1:7" s="280" customFormat="1">
      <c r="A38" s="729" t="s">
        <v>27</v>
      </c>
      <c r="B38" s="751">
        <v>141622.36439999484</v>
      </c>
      <c r="C38" s="751">
        <v>112473.07010000001</v>
      </c>
      <c r="D38" s="751">
        <v>1529.5216999998229</v>
      </c>
      <c r="E38" s="751">
        <v>1723.8858999999361</v>
      </c>
      <c r="F38" s="751">
        <v>4559.9683000000141</v>
      </c>
      <c r="G38" s="751">
        <v>21335.918400000013</v>
      </c>
    </row>
    <row r="39" spans="1:7">
      <c r="A39" s="735" t="s">
        <v>26</v>
      </c>
      <c r="B39" s="741">
        <v>109234.87979999857</v>
      </c>
      <c r="C39" s="741">
        <v>94470.230000001029</v>
      </c>
      <c r="D39" s="741">
        <v>1043.1071999999117</v>
      </c>
      <c r="E39" s="741">
        <v>1283.2408999999645</v>
      </c>
      <c r="F39" s="741">
        <v>1351.5350999999823</v>
      </c>
      <c r="G39" s="741">
        <v>11086.766600000048</v>
      </c>
    </row>
    <row r="40" spans="1:7">
      <c r="A40" s="743" t="s">
        <v>25</v>
      </c>
      <c r="B40" s="741">
        <v>44488.454800000225</v>
      </c>
      <c r="C40" s="741">
        <v>39292.194600000264</v>
      </c>
      <c r="D40" s="741">
        <v>303.11459999999676</v>
      </c>
      <c r="E40" s="741">
        <v>716.19719999998756</v>
      </c>
      <c r="F40" s="741">
        <v>471.56190000000225</v>
      </c>
      <c r="G40" s="741">
        <v>3705.386500000001</v>
      </c>
    </row>
    <row r="41" spans="1:7">
      <c r="A41" s="742" t="s">
        <v>24</v>
      </c>
      <c r="B41" s="741">
        <v>71495.134100000345</v>
      </c>
      <c r="C41" s="741">
        <v>50944.115100000257</v>
      </c>
      <c r="D41" s="741">
        <v>359.39089999998669</v>
      </c>
      <c r="E41" s="741">
        <v>2790.2104999999729</v>
      </c>
      <c r="F41" s="741">
        <v>602.65829999999914</v>
      </c>
      <c r="G41" s="741">
        <v>16798.759300000056</v>
      </c>
    </row>
    <row r="42" spans="1:7" s="280" customFormat="1">
      <c r="A42" s="727" t="s">
        <v>23</v>
      </c>
      <c r="B42" s="751">
        <v>225218.46869999912</v>
      </c>
      <c r="C42" s="751">
        <v>184706.53970000157</v>
      </c>
      <c r="D42" s="751">
        <v>1705.6126999998951</v>
      </c>
      <c r="E42" s="751">
        <v>4789.648599999925</v>
      </c>
      <c r="F42" s="751">
        <v>2425.7552999999834</v>
      </c>
      <c r="G42" s="751">
        <v>31590.912400000103</v>
      </c>
    </row>
    <row r="43" spans="1:7">
      <c r="A43" s="735" t="s">
        <v>22</v>
      </c>
      <c r="B43" s="741">
        <v>105192.74769999878</v>
      </c>
      <c r="C43" s="741">
        <v>94369.456200000175</v>
      </c>
      <c r="D43" s="741">
        <v>562.95159999996349</v>
      </c>
      <c r="E43" s="741">
        <v>1510.295999999975</v>
      </c>
      <c r="F43" s="741">
        <v>921.00919999999678</v>
      </c>
      <c r="G43" s="741">
        <v>7829.0347000000111</v>
      </c>
    </row>
    <row r="44" spans="1:7">
      <c r="A44" s="735" t="s">
        <v>21</v>
      </c>
      <c r="B44" s="741">
        <v>64737.953800000352</v>
      </c>
      <c r="C44" s="741">
        <v>57319.575000000426</v>
      </c>
      <c r="D44" s="741">
        <v>398.17109999997638</v>
      </c>
      <c r="E44" s="741">
        <v>575.90659999999559</v>
      </c>
      <c r="F44" s="741">
        <v>1065.2592999999777</v>
      </c>
      <c r="G44" s="741">
        <v>5379.0417999999909</v>
      </c>
    </row>
    <row r="45" spans="1:7">
      <c r="A45" s="735" t="s">
        <v>20</v>
      </c>
      <c r="B45" s="741">
        <v>67969.961400000349</v>
      </c>
      <c r="C45" s="741">
        <v>54895.693800001121</v>
      </c>
      <c r="D45" s="741">
        <v>646.90609999989954</v>
      </c>
      <c r="E45" s="741">
        <v>1638.2110999998808</v>
      </c>
      <c r="F45" s="741">
        <v>1144.493499999965</v>
      </c>
      <c r="G45" s="741">
        <v>9644.6569000000272</v>
      </c>
    </row>
    <row r="46" spans="1:7" s="280" customFormat="1">
      <c r="A46" s="739" t="s">
        <v>19</v>
      </c>
      <c r="B46" s="751">
        <v>237900.6628999995</v>
      </c>
      <c r="C46" s="751">
        <v>206584.72500000172</v>
      </c>
      <c r="D46" s="751">
        <v>1608.0287999998395</v>
      </c>
      <c r="E46" s="751">
        <v>3724.4136999998514</v>
      </c>
      <c r="F46" s="751">
        <v>3130.7619999999397</v>
      </c>
      <c r="G46" s="751">
        <v>22852.73340000003</v>
      </c>
    </row>
    <row r="47" spans="1:7">
      <c r="A47" s="735" t="s">
        <v>18</v>
      </c>
      <c r="B47" s="741">
        <v>73488.581799999723</v>
      </c>
      <c r="C47" s="741">
        <v>62620.205800000542</v>
      </c>
      <c r="D47" s="741">
        <v>662.90299999993863</v>
      </c>
      <c r="E47" s="741">
        <v>1761.3525999999381</v>
      </c>
      <c r="F47" s="741">
        <v>853.35389999999143</v>
      </c>
      <c r="G47" s="741">
        <v>7590.7665000000052</v>
      </c>
    </row>
    <row r="48" spans="1:7">
      <c r="A48" s="735" t="s">
        <v>17</v>
      </c>
      <c r="B48" s="741">
        <v>102416.05689999954</v>
      </c>
      <c r="C48" s="741">
        <v>86625.003100000744</v>
      </c>
      <c r="D48" s="741">
        <v>1067.5196999997997</v>
      </c>
      <c r="E48" s="741">
        <v>2298.7022999999258</v>
      </c>
      <c r="F48" s="741">
        <v>1823.1622999999497</v>
      </c>
      <c r="G48" s="741">
        <v>10601.66950000012</v>
      </c>
    </row>
    <row r="49" spans="1:7">
      <c r="A49" s="735" t="s">
        <v>16</v>
      </c>
      <c r="B49" s="741">
        <v>109490.73209999855</v>
      </c>
      <c r="C49" s="741">
        <v>96105.103400000182</v>
      </c>
      <c r="D49" s="741">
        <v>601.54219999995792</v>
      </c>
      <c r="E49" s="741">
        <v>2544.3602999999493</v>
      </c>
      <c r="F49" s="741">
        <v>1374.7758999999805</v>
      </c>
      <c r="G49" s="741">
        <v>8864.9502999999986</v>
      </c>
    </row>
    <row r="50" spans="1:7" s="280" customFormat="1">
      <c r="A50" s="727" t="s">
        <v>15</v>
      </c>
      <c r="B50" s="751">
        <v>285395.37079999782</v>
      </c>
      <c r="C50" s="751">
        <v>245350.31230000145</v>
      </c>
      <c r="D50" s="751">
        <v>2331.9648999996962</v>
      </c>
      <c r="E50" s="751">
        <v>6604.415199999813</v>
      </c>
      <c r="F50" s="751">
        <v>4051.2920999999214</v>
      </c>
      <c r="G50" s="751">
        <v>27057.386300000122</v>
      </c>
    </row>
    <row r="51" spans="1:7" s="280" customFormat="1">
      <c r="A51" s="729" t="s">
        <v>14</v>
      </c>
      <c r="B51" s="751">
        <v>748514.50239999639</v>
      </c>
      <c r="C51" s="751">
        <v>636641.57700000471</v>
      </c>
      <c r="D51" s="751">
        <v>5645.6063999994312</v>
      </c>
      <c r="E51" s="751">
        <v>15118.47749999959</v>
      </c>
      <c r="F51" s="751">
        <v>9607.8093999998437</v>
      </c>
      <c r="G51" s="751">
        <v>81501.032100000244</v>
      </c>
    </row>
    <row r="52" spans="1:7">
      <c r="A52" s="735" t="s">
        <v>13</v>
      </c>
      <c r="B52" s="741">
        <v>132410.09609999464</v>
      </c>
      <c r="C52" s="741">
        <v>93950.683399999936</v>
      </c>
      <c r="D52" s="741">
        <v>1495.792599999761</v>
      </c>
      <c r="E52" s="741">
        <v>4372.649500000005</v>
      </c>
      <c r="F52" s="741">
        <v>3731.1328999999473</v>
      </c>
      <c r="G52" s="741">
        <v>28859.837699999996</v>
      </c>
    </row>
    <row r="53" spans="1:7">
      <c r="A53" s="735" t="s">
        <v>12</v>
      </c>
      <c r="B53" s="741">
        <v>84745.58619999967</v>
      </c>
      <c r="C53" s="741">
        <v>62061.8778000003</v>
      </c>
      <c r="D53" s="741">
        <v>611.62529999995763</v>
      </c>
      <c r="E53" s="741">
        <v>6743.9117000000269</v>
      </c>
      <c r="F53" s="741">
        <v>2845.7014999999906</v>
      </c>
      <c r="G53" s="741">
        <v>12482.46990000002</v>
      </c>
    </row>
    <row r="54" spans="1:7">
      <c r="A54" s="735" t="s">
        <v>11</v>
      </c>
      <c r="B54" s="741">
        <v>37792.813100000123</v>
      </c>
      <c r="C54" s="741">
        <v>24894.899900000066</v>
      </c>
      <c r="D54" s="741">
        <v>379.91769999998746</v>
      </c>
      <c r="E54" s="741">
        <v>215.03400000000121</v>
      </c>
      <c r="F54" s="741">
        <v>1031.1219999999867</v>
      </c>
      <c r="G54" s="741">
        <v>11271.839500000075</v>
      </c>
    </row>
    <row r="55" spans="1:7" s="280" customFormat="1">
      <c r="A55" s="727" t="s">
        <v>10</v>
      </c>
      <c r="B55" s="751">
        <v>254948.49539999443</v>
      </c>
      <c r="C55" s="751">
        <v>180907.46110000031</v>
      </c>
      <c r="D55" s="751">
        <v>2487.3355999997057</v>
      </c>
      <c r="E55" s="751">
        <v>11331.595200000034</v>
      </c>
      <c r="F55" s="751">
        <v>7607.9563999999245</v>
      </c>
      <c r="G55" s="751">
        <v>52614.147100000089</v>
      </c>
    </row>
    <row r="56" spans="1:7">
      <c r="A56" s="735" t="s">
        <v>9</v>
      </c>
      <c r="B56" s="741">
        <v>214474.79059999375</v>
      </c>
      <c r="C56" s="741">
        <v>166749.04190000196</v>
      </c>
      <c r="D56" s="741">
        <v>1091.9491999998395</v>
      </c>
      <c r="E56" s="741">
        <v>449.41589999999542</v>
      </c>
      <c r="F56" s="741">
        <v>1535.3697999999426</v>
      </c>
      <c r="G56" s="741">
        <v>44649.013800000052</v>
      </c>
    </row>
    <row r="57" spans="1:7">
      <c r="A57" s="735" t="s">
        <v>8</v>
      </c>
      <c r="B57" s="741">
        <v>180907.0593999977</v>
      </c>
      <c r="C57" s="741">
        <v>156610.06800000029</v>
      </c>
      <c r="D57" s="741">
        <v>521.24339999996164</v>
      </c>
      <c r="E57" s="741">
        <v>685.46009999999421</v>
      </c>
      <c r="F57" s="741">
        <v>1091.4670999999933</v>
      </c>
      <c r="G57" s="741">
        <v>21998.820800000027</v>
      </c>
    </row>
    <row r="58" spans="1:7">
      <c r="A58" s="738" t="s">
        <v>7</v>
      </c>
      <c r="B58" s="741">
        <v>228428.67970000071</v>
      </c>
      <c r="C58" s="741">
        <v>174551.56300000817</v>
      </c>
      <c r="D58" s="741">
        <v>2156.5021999997871</v>
      </c>
      <c r="E58" s="741">
        <v>303.77990000000017</v>
      </c>
      <c r="F58" s="741">
        <v>25955.246800000245</v>
      </c>
      <c r="G58" s="741">
        <v>25461.587800000074</v>
      </c>
    </row>
    <row r="59" spans="1:7" s="280" customFormat="1">
      <c r="A59" s="727" t="s">
        <v>6</v>
      </c>
      <c r="B59" s="751">
        <v>623810.52969999216</v>
      </c>
      <c r="C59" s="751">
        <v>497910.67290001042</v>
      </c>
      <c r="D59" s="751">
        <v>3769.6947999995882</v>
      </c>
      <c r="E59" s="751">
        <v>1438.65589999999</v>
      </c>
      <c r="F59" s="751">
        <v>28582.083700000181</v>
      </c>
      <c r="G59" s="751">
        <v>92109.422400000156</v>
      </c>
    </row>
    <row r="60" spans="1:7">
      <c r="A60" s="736" t="s">
        <v>5</v>
      </c>
      <c r="B60" s="741">
        <v>282659.26980000222</v>
      </c>
      <c r="C60" s="741">
        <v>192219.33680000238</v>
      </c>
      <c r="D60" s="741">
        <v>1424.6540999998153</v>
      </c>
      <c r="E60" s="741">
        <v>15302.343000000303</v>
      </c>
      <c r="F60" s="741">
        <v>7240.5470000000078</v>
      </c>
      <c r="G60" s="741">
        <v>66472.388900000122</v>
      </c>
    </row>
    <row r="61" spans="1:7">
      <c r="A61" s="735" t="s">
        <v>4</v>
      </c>
      <c r="B61" s="741">
        <v>222924.1398999886</v>
      </c>
      <c r="C61" s="741">
        <v>201942.10759999856</v>
      </c>
      <c r="D61" s="741">
        <v>1052.2926999998601</v>
      </c>
      <c r="E61" s="741">
        <v>88.245700000000141</v>
      </c>
      <c r="F61" s="741">
        <v>864.13299999999447</v>
      </c>
      <c r="G61" s="741">
        <v>18977.360900000051</v>
      </c>
    </row>
    <row r="62" spans="1:7">
      <c r="A62" s="735" t="s">
        <v>3</v>
      </c>
      <c r="B62" s="741">
        <v>145574.72829999897</v>
      </c>
      <c r="C62" s="741">
        <v>118233.3884000016</v>
      </c>
      <c r="D62" s="741">
        <v>849.70199999991394</v>
      </c>
      <c r="E62" s="741">
        <v>1077.8862999999881</v>
      </c>
      <c r="F62" s="741">
        <v>2942.2482999999856</v>
      </c>
      <c r="G62" s="741">
        <v>22471.5033</v>
      </c>
    </row>
    <row r="63" spans="1:7" s="280" customFormat="1">
      <c r="A63" s="727" t="s">
        <v>2</v>
      </c>
      <c r="B63" s="751">
        <v>651158.13799998979</v>
      </c>
      <c r="C63" s="751">
        <v>512394.83280000254</v>
      </c>
      <c r="D63" s="751">
        <v>3326.6487999995893</v>
      </c>
      <c r="E63" s="751">
        <v>16468.47500000029</v>
      </c>
      <c r="F63" s="751">
        <v>11046.928299999989</v>
      </c>
      <c r="G63" s="751">
        <v>107921.25310000016</v>
      </c>
    </row>
    <row r="64" spans="1:7" s="280" customFormat="1">
      <c r="A64" s="729" t="s">
        <v>1</v>
      </c>
      <c r="B64" s="751">
        <v>1529917.1630999765</v>
      </c>
      <c r="C64" s="751">
        <v>1191212.9668000133</v>
      </c>
      <c r="D64" s="751">
        <v>9583.6791999988836</v>
      </c>
      <c r="E64" s="751">
        <v>29238.726100000313</v>
      </c>
      <c r="F64" s="751">
        <v>47236.968400000085</v>
      </c>
      <c r="G64" s="751">
        <v>252644.82260000042</v>
      </c>
    </row>
    <row r="65" spans="1:7" s="280" customFormat="1">
      <c r="A65" s="727" t="s">
        <v>290</v>
      </c>
      <c r="B65" s="751">
        <v>2420054.0298999678</v>
      </c>
      <c r="C65" s="751">
        <v>1940327.6139000184</v>
      </c>
      <c r="D65" s="751">
        <v>16758.807299998138</v>
      </c>
      <c r="E65" s="751">
        <v>46081.089499999835</v>
      </c>
      <c r="F65" s="751">
        <v>61404.746099999946</v>
      </c>
      <c r="G65" s="751">
        <v>355481.77310000063</v>
      </c>
    </row>
    <row r="66" spans="1:7">
      <c r="A66" s="1061" t="s">
        <v>806</v>
      </c>
      <c r="B66" s="1061"/>
      <c r="C66" s="1061"/>
      <c r="D66" s="1061"/>
      <c r="E66" s="1061"/>
      <c r="F66" s="1061"/>
      <c r="G66" s="1061"/>
    </row>
    <row r="67" spans="1:7">
      <c r="A67" s="735" t="s">
        <v>44</v>
      </c>
      <c r="B67" s="741">
        <v>51185.848099999988</v>
      </c>
      <c r="C67" s="741">
        <v>31949.252099999991</v>
      </c>
      <c r="D67" s="741">
        <v>12.121100000000002</v>
      </c>
      <c r="E67" s="741">
        <v>2235.4345000000003</v>
      </c>
      <c r="F67" s="741">
        <v>1338.3983000000001</v>
      </c>
      <c r="G67" s="741">
        <v>15650.642099999992</v>
      </c>
    </row>
    <row r="68" spans="1:7">
      <c r="A68" s="735" t="s">
        <v>28</v>
      </c>
      <c r="B68" s="741">
        <v>267500.62649999489</v>
      </c>
      <c r="C68" s="741">
        <v>216903.70340000006</v>
      </c>
      <c r="D68" s="741">
        <v>1521.3697999998228</v>
      </c>
      <c r="E68" s="741">
        <v>2058.9778999999357</v>
      </c>
      <c r="F68" s="741">
        <v>8312.533400000013</v>
      </c>
      <c r="G68" s="741">
        <v>38704.042000000016</v>
      </c>
    </row>
    <row r="69" spans="1:7">
      <c r="A69" s="729" t="s">
        <v>27</v>
      </c>
      <c r="B69" s="751">
        <v>318686.47459999489</v>
      </c>
      <c r="C69" s="751">
        <v>248852.95550000007</v>
      </c>
      <c r="D69" s="751">
        <v>1533.4908999998229</v>
      </c>
      <c r="E69" s="751">
        <v>4294.4123999999356</v>
      </c>
      <c r="F69" s="751">
        <v>9650.9317000000119</v>
      </c>
      <c r="G69" s="751">
        <v>54354.684100000013</v>
      </c>
    </row>
    <row r="70" spans="1:7">
      <c r="A70" s="735" t="s">
        <v>26</v>
      </c>
      <c r="B70" s="741">
        <v>252740.27809999854</v>
      </c>
      <c r="C70" s="741">
        <v>224895.02970000106</v>
      </c>
      <c r="D70" s="741">
        <v>1043.3996999999117</v>
      </c>
      <c r="E70" s="741">
        <v>1851.3340999999646</v>
      </c>
      <c r="F70" s="741">
        <v>2381.8372999999824</v>
      </c>
      <c r="G70" s="741">
        <v>22568.677300000047</v>
      </c>
    </row>
    <row r="71" spans="1:7">
      <c r="A71" s="743" t="s">
        <v>25</v>
      </c>
      <c r="B71" s="741">
        <v>98962.508600000234</v>
      </c>
      <c r="C71" s="741">
        <v>89345.411300000298</v>
      </c>
      <c r="D71" s="741">
        <v>303.11459999999676</v>
      </c>
      <c r="E71" s="741">
        <v>811.3545999999875</v>
      </c>
      <c r="F71" s="741">
        <v>546.96800000000223</v>
      </c>
      <c r="G71" s="741">
        <v>7955.660100000001</v>
      </c>
    </row>
    <row r="72" spans="1:7">
      <c r="A72" s="742" t="s">
        <v>24</v>
      </c>
      <c r="B72" s="741">
        <v>155767.21770000033</v>
      </c>
      <c r="C72" s="741">
        <v>117196.36190000027</v>
      </c>
      <c r="D72" s="741">
        <v>361.0737999999867</v>
      </c>
      <c r="E72" s="741">
        <v>3426.672799999973</v>
      </c>
      <c r="F72" s="741">
        <v>1242.5908999999992</v>
      </c>
      <c r="G72" s="741">
        <v>33540.518300000054</v>
      </c>
    </row>
    <row r="73" spans="1:7">
      <c r="A73" s="727" t="s">
        <v>23</v>
      </c>
      <c r="B73" s="751">
        <v>507470.00439999904</v>
      </c>
      <c r="C73" s="751">
        <v>431436.80290000164</v>
      </c>
      <c r="D73" s="751">
        <v>1707.5880999998951</v>
      </c>
      <c r="E73" s="751">
        <v>6089.3614999999245</v>
      </c>
      <c r="F73" s="751">
        <v>4171.3961999999838</v>
      </c>
      <c r="G73" s="751">
        <v>64064.855700000102</v>
      </c>
    </row>
    <row r="74" spans="1:7">
      <c r="A74" s="735" t="s">
        <v>22</v>
      </c>
      <c r="B74" s="741">
        <v>237865.80659999876</v>
      </c>
      <c r="C74" s="741">
        <v>213799.77830000018</v>
      </c>
      <c r="D74" s="741">
        <v>562.95159999996349</v>
      </c>
      <c r="E74" s="741">
        <v>1882.509999999975</v>
      </c>
      <c r="F74" s="741">
        <v>1808.4920999999968</v>
      </c>
      <c r="G74" s="741">
        <v>19812.074600000007</v>
      </c>
    </row>
    <row r="75" spans="1:7">
      <c r="A75" s="735" t="s">
        <v>21</v>
      </c>
      <c r="B75" s="741">
        <v>149730.37020000035</v>
      </c>
      <c r="C75" s="741">
        <v>135729.57990000042</v>
      </c>
      <c r="D75" s="741">
        <v>398.87109999997637</v>
      </c>
      <c r="E75" s="741">
        <v>659.18199999999558</v>
      </c>
      <c r="F75" s="741">
        <v>1275.2990999999777</v>
      </c>
      <c r="G75" s="741">
        <v>11667.438099999992</v>
      </c>
    </row>
    <row r="76" spans="1:7">
      <c r="A76" s="735" t="s">
        <v>20</v>
      </c>
      <c r="B76" s="741">
        <v>131494.27340000033</v>
      </c>
      <c r="C76" s="741">
        <v>109486.97000000108</v>
      </c>
      <c r="D76" s="741">
        <v>646.90609999989954</v>
      </c>
      <c r="E76" s="741">
        <v>1776.9601999998808</v>
      </c>
      <c r="F76" s="741">
        <v>2107.436399999965</v>
      </c>
      <c r="G76" s="741">
        <v>17476.000700000026</v>
      </c>
    </row>
    <row r="77" spans="1:7">
      <c r="A77" s="739" t="s">
        <v>19</v>
      </c>
      <c r="B77" s="751">
        <v>519090.4501999995</v>
      </c>
      <c r="C77" s="751">
        <v>459016.32820000168</v>
      </c>
      <c r="D77" s="751">
        <v>1608.7287999998396</v>
      </c>
      <c r="E77" s="751">
        <v>4318.6521999998513</v>
      </c>
      <c r="F77" s="751">
        <v>5191.2275999999401</v>
      </c>
      <c r="G77" s="751">
        <v>48955.513400000025</v>
      </c>
    </row>
    <row r="78" spans="1:7">
      <c r="A78" s="735" t="s">
        <v>18</v>
      </c>
      <c r="B78" s="741">
        <v>216295.93769999963</v>
      </c>
      <c r="C78" s="741">
        <v>196368.05760000052</v>
      </c>
      <c r="D78" s="741">
        <v>662.90299999993863</v>
      </c>
      <c r="E78" s="741">
        <v>3307.772199999938</v>
      </c>
      <c r="F78" s="741">
        <v>1337.9916999999914</v>
      </c>
      <c r="G78" s="741">
        <v>14619.213200000006</v>
      </c>
    </row>
    <row r="79" spans="1:7">
      <c r="A79" s="735" t="s">
        <v>17</v>
      </c>
      <c r="B79" s="741">
        <v>245877.32539999945</v>
      </c>
      <c r="C79" s="741">
        <v>213982.22970000072</v>
      </c>
      <c r="D79" s="741">
        <v>1071.3364999997998</v>
      </c>
      <c r="E79" s="741">
        <v>3413.7410999999256</v>
      </c>
      <c r="F79" s="741">
        <v>2868.9407999999498</v>
      </c>
      <c r="G79" s="741">
        <v>24541.07730000011</v>
      </c>
    </row>
    <row r="80" spans="1:7">
      <c r="A80" s="735" t="s">
        <v>16</v>
      </c>
      <c r="B80" s="741">
        <v>212855.55819999857</v>
      </c>
      <c r="C80" s="741">
        <v>192949.87180000014</v>
      </c>
      <c r="D80" s="741">
        <v>604.3071999999579</v>
      </c>
      <c r="E80" s="741">
        <v>3794.6058999999495</v>
      </c>
      <c r="F80" s="741">
        <v>1643.5261999999807</v>
      </c>
      <c r="G80" s="741">
        <v>13863.247099999997</v>
      </c>
    </row>
    <row r="81" spans="1:7">
      <c r="A81" s="727" t="s">
        <v>15</v>
      </c>
      <c r="B81" s="751">
        <v>675028.82129999762</v>
      </c>
      <c r="C81" s="751">
        <v>603300.15910000145</v>
      </c>
      <c r="D81" s="751">
        <v>2338.5466999996961</v>
      </c>
      <c r="E81" s="751">
        <v>10516.119199999812</v>
      </c>
      <c r="F81" s="751">
        <v>5850.458699999921</v>
      </c>
      <c r="G81" s="751">
        <v>53023.537600000112</v>
      </c>
    </row>
    <row r="82" spans="1:7">
      <c r="A82" s="729" t="s">
        <v>14</v>
      </c>
      <c r="B82" s="751">
        <v>1701589.2758999963</v>
      </c>
      <c r="C82" s="751">
        <v>1493753.2902000046</v>
      </c>
      <c r="D82" s="751">
        <v>5654.8635999994312</v>
      </c>
      <c r="E82" s="751">
        <v>20924.132899999589</v>
      </c>
      <c r="F82" s="751">
        <v>15213.082499999844</v>
      </c>
      <c r="G82" s="751">
        <v>166043.90670000023</v>
      </c>
    </row>
    <row r="83" spans="1:7">
      <c r="A83" s="735" t="s">
        <v>13</v>
      </c>
      <c r="B83" s="741">
        <v>270322.87699999462</v>
      </c>
      <c r="C83" s="741">
        <v>204605.57179999992</v>
      </c>
      <c r="D83" s="741">
        <v>1498.888599999761</v>
      </c>
      <c r="E83" s="741">
        <v>5946.3580000000056</v>
      </c>
      <c r="F83" s="741">
        <v>6454.1623999999474</v>
      </c>
      <c r="G83" s="741">
        <v>51817.896199999988</v>
      </c>
    </row>
    <row r="84" spans="1:7">
      <c r="A84" s="735" t="s">
        <v>12</v>
      </c>
      <c r="B84" s="741">
        <v>140036.13069999966</v>
      </c>
      <c r="C84" s="741">
        <v>108713.7750000003</v>
      </c>
      <c r="D84" s="741">
        <v>611.8409999999576</v>
      </c>
      <c r="E84" s="741">
        <v>8128.7145000000273</v>
      </c>
      <c r="F84" s="741">
        <v>3475.3604999999907</v>
      </c>
      <c r="G84" s="741">
        <v>19106.439700000021</v>
      </c>
    </row>
    <row r="85" spans="1:7">
      <c r="A85" s="735" t="s">
        <v>11</v>
      </c>
      <c r="B85" s="741">
        <v>65496.544600000125</v>
      </c>
      <c r="C85" s="741">
        <v>47040.544100000065</v>
      </c>
      <c r="D85" s="741">
        <v>387.29409999998745</v>
      </c>
      <c r="E85" s="741">
        <v>226.66060000000121</v>
      </c>
      <c r="F85" s="741">
        <v>1488.7191999999868</v>
      </c>
      <c r="G85" s="741">
        <v>16353.326600000073</v>
      </c>
    </row>
    <row r="86" spans="1:7">
      <c r="A86" s="727" t="s">
        <v>10</v>
      </c>
      <c r="B86" s="751">
        <v>475855.55229999439</v>
      </c>
      <c r="C86" s="751">
        <v>360359.89090000035</v>
      </c>
      <c r="D86" s="751">
        <v>2498.0236999997055</v>
      </c>
      <c r="E86" s="751">
        <v>14301.733100000034</v>
      </c>
      <c r="F86" s="751">
        <v>11418.242099999925</v>
      </c>
      <c r="G86" s="751">
        <v>87277.662500000079</v>
      </c>
    </row>
    <row r="87" spans="1:7">
      <c r="A87" s="735" t="s">
        <v>9</v>
      </c>
      <c r="B87" s="741">
        <v>378762.41879999381</v>
      </c>
      <c r="C87" s="741">
        <v>279464.79740000202</v>
      </c>
      <c r="D87" s="741">
        <v>1093.0907999998394</v>
      </c>
      <c r="E87" s="741">
        <v>465.76659999999544</v>
      </c>
      <c r="F87" s="741">
        <v>2522.5261999999429</v>
      </c>
      <c r="G87" s="741">
        <v>95216.237800000061</v>
      </c>
    </row>
    <row r="88" spans="1:7">
      <c r="A88" s="735" t="s">
        <v>8</v>
      </c>
      <c r="B88" s="741">
        <v>359492.58899999771</v>
      </c>
      <c r="C88" s="741">
        <v>313276.70870000031</v>
      </c>
      <c r="D88" s="741">
        <v>523.50989999996159</v>
      </c>
      <c r="E88" s="741">
        <v>781.65349999999421</v>
      </c>
      <c r="F88" s="741">
        <v>1336.5826999999933</v>
      </c>
      <c r="G88" s="741">
        <v>43574.13420000003</v>
      </c>
    </row>
    <row r="89" spans="1:7">
      <c r="A89" s="738" t="s">
        <v>7</v>
      </c>
      <c r="B89" s="741">
        <v>298528.62170000072</v>
      </c>
      <c r="C89" s="741">
        <v>227662.78110000817</v>
      </c>
      <c r="D89" s="741">
        <v>2158.0471999997872</v>
      </c>
      <c r="E89" s="741">
        <v>339.99280000000016</v>
      </c>
      <c r="F89" s="741">
        <v>30146.279300000249</v>
      </c>
      <c r="G89" s="741">
        <v>38221.521300000073</v>
      </c>
    </row>
    <row r="90" spans="1:7">
      <c r="A90" s="727" t="s">
        <v>6</v>
      </c>
      <c r="B90" s="751">
        <v>1036783.6294999922</v>
      </c>
      <c r="C90" s="751">
        <v>820404.2872000105</v>
      </c>
      <c r="D90" s="751">
        <v>3774.6478999995884</v>
      </c>
      <c r="E90" s="751">
        <v>1587.41289999999</v>
      </c>
      <c r="F90" s="751">
        <v>34005.388200000183</v>
      </c>
      <c r="G90" s="751">
        <v>177011.89330000017</v>
      </c>
    </row>
    <row r="91" spans="1:7">
      <c r="A91" s="736" t="s">
        <v>5</v>
      </c>
      <c r="B91" s="741">
        <v>438763.69300000218</v>
      </c>
      <c r="C91" s="741">
        <v>315564.16570000234</v>
      </c>
      <c r="D91" s="741">
        <v>1425.7440999998153</v>
      </c>
      <c r="E91" s="741">
        <v>17662.287900000301</v>
      </c>
      <c r="F91" s="741">
        <v>8970.238700000009</v>
      </c>
      <c r="G91" s="741">
        <v>95141.25660000011</v>
      </c>
    </row>
    <row r="92" spans="1:7">
      <c r="A92" s="735" t="s">
        <v>4</v>
      </c>
      <c r="B92" s="741">
        <v>387906.66099998879</v>
      </c>
      <c r="C92" s="741">
        <v>352145.60659999854</v>
      </c>
      <c r="D92" s="741">
        <v>1053.64269999986</v>
      </c>
      <c r="E92" s="741">
        <v>97.896200000000135</v>
      </c>
      <c r="F92" s="741">
        <v>1061.0871999999945</v>
      </c>
      <c r="G92" s="741">
        <v>33548.428300000058</v>
      </c>
    </row>
    <row r="93" spans="1:7">
      <c r="A93" s="735" t="s">
        <v>3</v>
      </c>
      <c r="B93" s="741">
        <v>252021.17359999905</v>
      </c>
      <c r="C93" s="741">
        <v>213061.73120000164</v>
      </c>
      <c r="D93" s="741">
        <v>849.70199999991394</v>
      </c>
      <c r="E93" s="741">
        <v>1115.777099999988</v>
      </c>
      <c r="F93" s="741">
        <v>3448.6741999999858</v>
      </c>
      <c r="G93" s="741">
        <v>33545.289100000002</v>
      </c>
    </row>
    <row r="94" spans="1:7">
      <c r="A94" s="727" t="s">
        <v>2</v>
      </c>
      <c r="B94" s="751">
        <v>1078691.5275999899</v>
      </c>
      <c r="C94" s="751">
        <v>880771.50350000255</v>
      </c>
      <c r="D94" s="751">
        <v>3329.0887999995894</v>
      </c>
      <c r="E94" s="751">
        <v>18875.961200000289</v>
      </c>
      <c r="F94" s="751">
        <v>13480.00009999999</v>
      </c>
      <c r="G94" s="751">
        <v>162234.97400000016</v>
      </c>
    </row>
    <row r="95" spans="1:7">
      <c r="A95" s="729" t="s">
        <v>1</v>
      </c>
      <c r="B95" s="751">
        <v>2591330.7093999768</v>
      </c>
      <c r="C95" s="751">
        <v>2061535.6816000135</v>
      </c>
      <c r="D95" s="751">
        <v>9601.7603999988842</v>
      </c>
      <c r="E95" s="751">
        <v>34765.107200000311</v>
      </c>
      <c r="F95" s="751">
        <v>58903.630400000089</v>
      </c>
      <c r="G95" s="751">
        <v>426524.52980000043</v>
      </c>
    </row>
    <row r="96" spans="1:7">
      <c r="A96" s="727" t="s">
        <v>290</v>
      </c>
      <c r="B96" s="751">
        <v>4611606.4598999685</v>
      </c>
      <c r="C96" s="751">
        <v>3804141.9273000183</v>
      </c>
      <c r="D96" s="751">
        <v>16790.114899998138</v>
      </c>
      <c r="E96" s="751">
        <v>59983.652499999836</v>
      </c>
      <c r="F96" s="751">
        <v>83767.644599999941</v>
      </c>
      <c r="G96" s="751">
        <v>646923.12060000061</v>
      </c>
    </row>
  </sheetData>
  <mergeCells count="10">
    <mergeCell ref="A4:G4"/>
    <mergeCell ref="A35:G35"/>
    <mergeCell ref="A66:G66"/>
    <mergeCell ref="E2:E3"/>
    <mergeCell ref="F2:F3"/>
    <mergeCell ref="G2:G3"/>
    <mergeCell ref="A2:A3"/>
    <mergeCell ref="B2:B3"/>
    <mergeCell ref="C2:C3"/>
    <mergeCell ref="D2:D3"/>
  </mergeCells>
  <pageMargins left="0.59055118110236227" right="0.59055118110236227" top="0.98425196850393704" bottom="0.98425196850393704" header="0.51181102362204722" footer="0.51181102362204722"/>
  <pageSetup paperSize="9" orientation="portrait" r:id="rId1"/>
  <headerFooter alignWithMargins="0">
    <oddFooter>&amp;C&amp;Z&amp;F&amp;R&amp;D</oddFooter>
  </headerFooter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619C57-D37B-4477-8586-6490817D8FD7}">
  <dimension ref="A1:M33"/>
  <sheetViews>
    <sheetView workbookViewId="0"/>
  </sheetViews>
  <sheetFormatPr defaultRowHeight="11.25"/>
  <cols>
    <col min="1" max="1" width="21.28515625" style="254" customWidth="1"/>
    <col min="2" max="8" width="9.7109375" style="254" customWidth="1"/>
    <col min="9" max="9" width="9.140625" style="254"/>
    <col min="10" max="10" width="9.5703125" style="254" customWidth="1"/>
    <col min="11" max="16384" width="9.140625" style="254"/>
  </cols>
  <sheetData>
    <row r="1" spans="1:13" s="421" customFormat="1" ht="13.5" thickBot="1">
      <c r="A1" s="750" t="s">
        <v>825</v>
      </c>
      <c r="B1" s="757"/>
      <c r="C1" s="757"/>
      <c r="D1" s="757"/>
      <c r="E1" s="757"/>
      <c r="F1" s="757"/>
      <c r="G1" s="757"/>
      <c r="H1" s="757"/>
    </row>
    <row r="2" spans="1:13" ht="15" customHeight="1">
      <c r="A2" s="1052" t="s">
        <v>37</v>
      </c>
      <c r="B2" s="1068" t="s">
        <v>824</v>
      </c>
      <c r="C2" s="1071"/>
      <c r="D2" s="1071"/>
      <c r="E2" s="1071"/>
      <c r="F2" s="1071"/>
      <c r="G2" s="1072"/>
      <c r="H2" s="1069" t="s">
        <v>0</v>
      </c>
      <c r="I2" s="1054" t="s">
        <v>823</v>
      </c>
      <c r="J2" s="1054"/>
      <c r="K2" s="1054"/>
      <c r="L2" s="1054"/>
      <c r="M2" s="1068"/>
    </row>
    <row r="3" spans="1:13" ht="22.5">
      <c r="A3" s="1053"/>
      <c r="B3" s="756" t="s">
        <v>822</v>
      </c>
      <c r="C3" s="756" t="s">
        <v>821</v>
      </c>
      <c r="D3" s="756" t="s">
        <v>820</v>
      </c>
      <c r="E3" s="756" t="s">
        <v>819</v>
      </c>
      <c r="F3" s="756" t="s">
        <v>818</v>
      </c>
      <c r="G3" s="756" t="s">
        <v>817</v>
      </c>
      <c r="H3" s="1070"/>
      <c r="I3" s="755" t="s">
        <v>816</v>
      </c>
      <c r="J3" s="755" t="s">
        <v>815</v>
      </c>
      <c r="K3" s="755" t="s">
        <v>814</v>
      </c>
      <c r="L3" s="755" t="s">
        <v>813</v>
      </c>
      <c r="M3" s="754" t="s">
        <v>812</v>
      </c>
    </row>
    <row r="4" spans="1:13">
      <c r="A4" s="735" t="s">
        <v>44</v>
      </c>
      <c r="B4" s="741">
        <v>7</v>
      </c>
      <c r="C4" s="741">
        <v>90</v>
      </c>
      <c r="D4" s="741">
        <v>144</v>
      </c>
      <c r="E4" s="741">
        <v>189</v>
      </c>
      <c r="F4" s="741">
        <v>314</v>
      </c>
      <c r="G4" s="741">
        <v>471</v>
      </c>
      <c r="H4" s="741">
        <v>1215</v>
      </c>
      <c r="I4" s="741">
        <v>167</v>
      </c>
      <c r="J4" s="741">
        <v>860</v>
      </c>
      <c r="K4" s="741">
        <v>23</v>
      </c>
      <c r="L4" s="741">
        <v>51</v>
      </c>
      <c r="M4" s="741">
        <v>114</v>
      </c>
    </row>
    <row r="5" spans="1:13">
      <c r="A5" s="735" t="s">
        <v>28</v>
      </c>
      <c r="B5" s="741">
        <v>289</v>
      </c>
      <c r="C5" s="741">
        <v>2702</v>
      </c>
      <c r="D5" s="741">
        <v>6450</v>
      </c>
      <c r="E5" s="741">
        <v>9314</v>
      </c>
      <c r="F5" s="741">
        <v>13409</v>
      </c>
      <c r="G5" s="741">
        <v>13576</v>
      </c>
      <c r="H5" s="741">
        <v>45740</v>
      </c>
      <c r="I5" s="741">
        <v>3213</v>
      </c>
      <c r="J5" s="741">
        <v>38477</v>
      </c>
      <c r="K5" s="741">
        <v>1382</v>
      </c>
      <c r="L5" s="741">
        <v>1725</v>
      </c>
      <c r="M5" s="741">
        <v>943</v>
      </c>
    </row>
    <row r="6" spans="1:13">
      <c r="A6" s="729" t="s">
        <v>27</v>
      </c>
      <c r="B6" s="751">
        <v>296</v>
      </c>
      <c r="C6" s="724">
        <v>2792</v>
      </c>
      <c r="D6" s="751">
        <v>6594</v>
      </c>
      <c r="E6" s="751">
        <v>9503</v>
      </c>
      <c r="F6" s="751">
        <v>13723</v>
      </c>
      <c r="G6" s="751">
        <v>14047</v>
      </c>
      <c r="H6" s="751">
        <v>46955</v>
      </c>
      <c r="I6" s="751">
        <v>3380</v>
      </c>
      <c r="J6" s="724">
        <v>39337</v>
      </c>
      <c r="K6" s="751">
        <v>1405</v>
      </c>
      <c r="L6" s="751">
        <v>1776</v>
      </c>
      <c r="M6" s="751">
        <v>1057</v>
      </c>
    </row>
    <row r="7" spans="1:13">
      <c r="A7" s="735" t="s">
        <v>26</v>
      </c>
      <c r="B7" s="741">
        <v>142</v>
      </c>
      <c r="C7" s="732">
        <v>1402</v>
      </c>
      <c r="D7" s="741">
        <v>3339</v>
      </c>
      <c r="E7" s="741">
        <v>4884</v>
      </c>
      <c r="F7" s="741">
        <v>6677</v>
      </c>
      <c r="G7" s="741">
        <v>7042</v>
      </c>
      <c r="H7" s="741">
        <v>23486</v>
      </c>
      <c r="I7" s="741">
        <v>2242</v>
      </c>
      <c r="J7" s="732">
        <v>18189</v>
      </c>
      <c r="K7" s="741">
        <v>1074</v>
      </c>
      <c r="L7" s="741">
        <v>1397</v>
      </c>
      <c r="M7" s="741">
        <v>584</v>
      </c>
    </row>
    <row r="8" spans="1:13">
      <c r="A8" s="743" t="s">
        <v>25</v>
      </c>
      <c r="B8" s="741">
        <v>57</v>
      </c>
      <c r="C8" s="741">
        <v>602</v>
      </c>
      <c r="D8" s="741">
        <v>1431</v>
      </c>
      <c r="E8" s="741">
        <v>2117</v>
      </c>
      <c r="F8" s="741">
        <v>3165</v>
      </c>
      <c r="G8" s="741">
        <v>3225</v>
      </c>
      <c r="H8" s="741">
        <v>10597</v>
      </c>
      <c r="I8" s="741">
        <v>1378</v>
      </c>
      <c r="J8" s="741">
        <v>7908</v>
      </c>
      <c r="K8" s="741">
        <v>392</v>
      </c>
      <c r="L8" s="741">
        <v>601</v>
      </c>
      <c r="M8" s="741">
        <v>318</v>
      </c>
    </row>
    <row r="9" spans="1:13">
      <c r="A9" s="742" t="s">
        <v>24</v>
      </c>
      <c r="B9" s="741">
        <v>78</v>
      </c>
      <c r="C9" s="741">
        <v>853</v>
      </c>
      <c r="D9" s="741">
        <v>2161</v>
      </c>
      <c r="E9" s="741">
        <v>3461</v>
      </c>
      <c r="F9" s="741">
        <v>5016</v>
      </c>
      <c r="G9" s="741">
        <v>5290</v>
      </c>
      <c r="H9" s="741">
        <v>16859</v>
      </c>
      <c r="I9" s="741">
        <v>2593</v>
      </c>
      <c r="J9" s="741">
        <v>11938</v>
      </c>
      <c r="K9" s="741">
        <v>645</v>
      </c>
      <c r="L9" s="741">
        <v>1143</v>
      </c>
      <c r="M9" s="741">
        <v>540</v>
      </c>
    </row>
    <row r="10" spans="1:13">
      <c r="A10" s="727" t="s">
        <v>23</v>
      </c>
      <c r="B10" s="751">
        <v>277</v>
      </c>
      <c r="C10" s="751">
        <v>2857</v>
      </c>
      <c r="D10" s="751">
        <v>6931</v>
      </c>
      <c r="E10" s="751">
        <v>10462</v>
      </c>
      <c r="F10" s="751">
        <v>14858</v>
      </c>
      <c r="G10" s="751">
        <v>15557</v>
      </c>
      <c r="H10" s="751">
        <v>50942</v>
      </c>
      <c r="I10" s="751">
        <v>6213</v>
      </c>
      <c r="J10" s="751">
        <v>38035</v>
      </c>
      <c r="K10" s="751">
        <v>2111</v>
      </c>
      <c r="L10" s="751">
        <v>3141</v>
      </c>
      <c r="M10" s="751">
        <v>1442</v>
      </c>
    </row>
    <row r="11" spans="1:13">
      <c r="A11" s="735" t="s">
        <v>22</v>
      </c>
      <c r="B11" s="741">
        <v>103</v>
      </c>
      <c r="C11" s="741">
        <v>962</v>
      </c>
      <c r="D11" s="741">
        <v>2255</v>
      </c>
      <c r="E11" s="741">
        <v>3609</v>
      </c>
      <c r="F11" s="741">
        <v>5133</v>
      </c>
      <c r="G11" s="741">
        <v>5322</v>
      </c>
      <c r="H11" s="741">
        <v>17384</v>
      </c>
      <c r="I11" s="741">
        <v>747</v>
      </c>
      <c r="J11" s="741">
        <v>13838</v>
      </c>
      <c r="K11" s="741">
        <v>905</v>
      </c>
      <c r="L11" s="741">
        <v>1293</v>
      </c>
      <c r="M11" s="741">
        <v>601</v>
      </c>
    </row>
    <row r="12" spans="1:13">
      <c r="A12" s="735" t="s">
        <v>21</v>
      </c>
      <c r="B12" s="741">
        <v>86</v>
      </c>
      <c r="C12" s="741">
        <v>850</v>
      </c>
      <c r="D12" s="741">
        <v>2190</v>
      </c>
      <c r="E12" s="741">
        <v>3545</v>
      </c>
      <c r="F12" s="741">
        <v>4793</v>
      </c>
      <c r="G12" s="741">
        <v>5455</v>
      </c>
      <c r="H12" s="741">
        <v>16919</v>
      </c>
      <c r="I12" s="741">
        <v>1399</v>
      </c>
      <c r="J12" s="741">
        <v>12878</v>
      </c>
      <c r="K12" s="741">
        <v>884</v>
      </c>
      <c r="L12" s="741">
        <v>1301</v>
      </c>
      <c r="M12" s="741">
        <v>457</v>
      </c>
    </row>
    <row r="13" spans="1:13">
      <c r="A13" s="735" t="s">
        <v>20</v>
      </c>
      <c r="B13" s="741">
        <v>107</v>
      </c>
      <c r="C13" s="741">
        <v>1094</v>
      </c>
      <c r="D13" s="741">
        <v>2862</v>
      </c>
      <c r="E13" s="741">
        <v>5525</v>
      </c>
      <c r="F13" s="741">
        <v>7451</v>
      </c>
      <c r="G13" s="741">
        <v>8604</v>
      </c>
      <c r="H13" s="741">
        <v>25643</v>
      </c>
      <c r="I13" s="741">
        <v>1866</v>
      </c>
      <c r="J13" s="741">
        <v>21291</v>
      </c>
      <c r="K13" s="741">
        <v>815</v>
      </c>
      <c r="L13" s="741">
        <v>1157</v>
      </c>
      <c r="M13" s="741">
        <v>514</v>
      </c>
    </row>
    <row r="14" spans="1:13">
      <c r="A14" s="739" t="s">
        <v>19</v>
      </c>
      <c r="B14" s="751">
        <v>296</v>
      </c>
      <c r="C14" s="751">
        <v>2906</v>
      </c>
      <c r="D14" s="751">
        <v>7307</v>
      </c>
      <c r="E14" s="751">
        <v>12679</v>
      </c>
      <c r="F14" s="751">
        <v>17377</v>
      </c>
      <c r="G14" s="751">
        <v>19381</v>
      </c>
      <c r="H14" s="751">
        <v>59946</v>
      </c>
      <c r="I14" s="751">
        <v>4012</v>
      </c>
      <c r="J14" s="751">
        <v>48007</v>
      </c>
      <c r="K14" s="751">
        <v>2604</v>
      </c>
      <c r="L14" s="751">
        <v>3751</v>
      </c>
      <c r="M14" s="751">
        <v>1572</v>
      </c>
    </row>
    <row r="15" spans="1:13">
      <c r="A15" s="735" t="s">
        <v>18</v>
      </c>
      <c r="B15" s="741">
        <v>133</v>
      </c>
      <c r="C15" s="741">
        <v>1262</v>
      </c>
      <c r="D15" s="741">
        <v>2958</v>
      </c>
      <c r="E15" s="741">
        <v>4678</v>
      </c>
      <c r="F15" s="741">
        <v>6031</v>
      </c>
      <c r="G15" s="741">
        <v>5621</v>
      </c>
      <c r="H15" s="741">
        <v>20683</v>
      </c>
      <c r="I15" s="741">
        <v>1816</v>
      </c>
      <c r="J15" s="741">
        <v>15898</v>
      </c>
      <c r="K15" s="741">
        <v>1006</v>
      </c>
      <c r="L15" s="741">
        <v>1425</v>
      </c>
      <c r="M15" s="741">
        <v>538</v>
      </c>
    </row>
    <row r="16" spans="1:13">
      <c r="A16" s="735" t="s">
        <v>17</v>
      </c>
      <c r="B16" s="741">
        <v>260</v>
      </c>
      <c r="C16" s="741">
        <v>2090</v>
      </c>
      <c r="D16" s="741">
        <v>4565</v>
      </c>
      <c r="E16" s="741">
        <v>6783</v>
      </c>
      <c r="F16" s="741">
        <v>9422</v>
      </c>
      <c r="G16" s="741">
        <v>9482</v>
      </c>
      <c r="H16" s="741">
        <v>32602</v>
      </c>
      <c r="I16" s="741">
        <v>1710</v>
      </c>
      <c r="J16" s="741">
        <v>26427</v>
      </c>
      <c r="K16" s="741">
        <v>1651</v>
      </c>
      <c r="L16" s="741">
        <v>1931</v>
      </c>
      <c r="M16" s="741">
        <v>883</v>
      </c>
    </row>
    <row r="17" spans="1:13">
      <c r="A17" s="735" t="s">
        <v>16</v>
      </c>
      <c r="B17" s="741">
        <v>136</v>
      </c>
      <c r="C17" s="741">
        <v>1198</v>
      </c>
      <c r="D17" s="741">
        <v>2671</v>
      </c>
      <c r="E17" s="741">
        <v>4031</v>
      </c>
      <c r="F17" s="741">
        <v>5897</v>
      </c>
      <c r="G17" s="741">
        <v>6060</v>
      </c>
      <c r="H17" s="741">
        <v>19993</v>
      </c>
      <c r="I17" s="741">
        <v>2316</v>
      </c>
      <c r="J17" s="741">
        <v>14334</v>
      </c>
      <c r="K17" s="741">
        <v>1008</v>
      </c>
      <c r="L17" s="741">
        <v>1652</v>
      </c>
      <c r="M17" s="741">
        <v>683</v>
      </c>
    </row>
    <row r="18" spans="1:13">
      <c r="A18" s="727" t="s">
        <v>15</v>
      </c>
      <c r="B18" s="751">
        <v>529</v>
      </c>
      <c r="C18" s="751">
        <v>4550</v>
      </c>
      <c r="D18" s="751">
        <v>10194</v>
      </c>
      <c r="E18" s="751">
        <v>15492</v>
      </c>
      <c r="F18" s="751">
        <v>21350</v>
      </c>
      <c r="G18" s="751">
        <v>21163</v>
      </c>
      <c r="H18" s="751">
        <v>73278</v>
      </c>
      <c r="I18" s="751">
        <v>5842</v>
      </c>
      <c r="J18" s="751">
        <v>56659</v>
      </c>
      <c r="K18" s="751">
        <v>3665</v>
      </c>
      <c r="L18" s="751">
        <v>5008</v>
      </c>
      <c r="M18" s="751">
        <v>2104</v>
      </c>
    </row>
    <row r="19" spans="1:13">
      <c r="A19" s="729" t="s">
        <v>14</v>
      </c>
      <c r="B19" s="751">
        <v>1102</v>
      </c>
      <c r="C19" s="751">
        <v>10313</v>
      </c>
      <c r="D19" s="751">
        <v>24432</v>
      </c>
      <c r="E19" s="751">
        <v>38633</v>
      </c>
      <c r="F19" s="751">
        <v>53585</v>
      </c>
      <c r="G19" s="751">
        <v>56101</v>
      </c>
      <c r="H19" s="751">
        <v>184166</v>
      </c>
      <c r="I19" s="751">
        <v>16067</v>
      </c>
      <c r="J19" s="751">
        <v>142701</v>
      </c>
      <c r="K19" s="751">
        <v>8380</v>
      </c>
      <c r="L19" s="751">
        <v>11900</v>
      </c>
      <c r="M19" s="751">
        <v>5118</v>
      </c>
    </row>
    <row r="20" spans="1:13">
      <c r="A20" s="735" t="s">
        <v>13</v>
      </c>
      <c r="B20" s="741">
        <v>331</v>
      </c>
      <c r="C20" s="741">
        <v>2724</v>
      </c>
      <c r="D20" s="741">
        <v>6312</v>
      </c>
      <c r="E20" s="741">
        <v>9479</v>
      </c>
      <c r="F20" s="741">
        <v>12146</v>
      </c>
      <c r="G20" s="741">
        <v>12756</v>
      </c>
      <c r="H20" s="741">
        <v>43748</v>
      </c>
      <c r="I20" s="741">
        <v>3553</v>
      </c>
      <c r="J20" s="741">
        <v>36330</v>
      </c>
      <c r="K20" s="741">
        <v>1390</v>
      </c>
      <c r="L20" s="741">
        <v>1647</v>
      </c>
      <c r="M20" s="741">
        <v>828</v>
      </c>
    </row>
    <row r="21" spans="1:13">
      <c r="A21" s="735" t="s">
        <v>12</v>
      </c>
      <c r="B21" s="741">
        <v>75</v>
      </c>
      <c r="C21" s="741">
        <v>972</v>
      </c>
      <c r="D21" s="741">
        <v>2270</v>
      </c>
      <c r="E21" s="741">
        <v>3402</v>
      </c>
      <c r="F21" s="741">
        <v>4974</v>
      </c>
      <c r="G21" s="741">
        <v>5768</v>
      </c>
      <c r="H21" s="741">
        <v>17461</v>
      </c>
      <c r="I21" s="741">
        <v>880</v>
      </c>
      <c r="J21" s="741">
        <v>14166</v>
      </c>
      <c r="K21" s="741">
        <v>726</v>
      </c>
      <c r="L21" s="741">
        <v>985</v>
      </c>
      <c r="M21" s="741">
        <v>704</v>
      </c>
    </row>
    <row r="22" spans="1:13">
      <c r="A22" s="735" t="s">
        <v>11</v>
      </c>
      <c r="B22" s="741">
        <v>85</v>
      </c>
      <c r="C22" s="741">
        <v>579</v>
      </c>
      <c r="D22" s="741">
        <v>1166</v>
      </c>
      <c r="E22" s="741">
        <v>2082</v>
      </c>
      <c r="F22" s="741">
        <v>3004</v>
      </c>
      <c r="G22" s="741">
        <v>3695</v>
      </c>
      <c r="H22" s="741">
        <v>10611</v>
      </c>
      <c r="I22" s="741">
        <v>1965</v>
      </c>
      <c r="J22" s="741">
        <v>7536</v>
      </c>
      <c r="K22" s="741">
        <v>374</v>
      </c>
      <c r="L22" s="741">
        <v>490</v>
      </c>
      <c r="M22" s="741">
        <v>246</v>
      </c>
    </row>
    <row r="23" spans="1:13">
      <c r="A23" s="727" t="s">
        <v>10</v>
      </c>
      <c r="B23" s="751">
        <v>491</v>
      </c>
      <c r="C23" s="751">
        <v>4275</v>
      </c>
      <c r="D23" s="751">
        <v>9748</v>
      </c>
      <c r="E23" s="751">
        <v>14963</v>
      </c>
      <c r="F23" s="751">
        <v>20124</v>
      </c>
      <c r="G23" s="751">
        <v>22219</v>
      </c>
      <c r="H23" s="751">
        <v>71820</v>
      </c>
      <c r="I23" s="751">
        <v>6398</v>
      </c>
      <c r="J23" s="751">
        <v>58032</v>
      </c>
      <c r="K23" s="751">
        <v>2490</v>
      </c>
      <c r="L23" s="751">
        <v>3122</v>
      </c>
      <c r="M23" s="751">
        <v>1778</v>
      </c>
    </row>
    <row r="24" spans="1:13">
      <c r="A24" s="735" t="s">
        <v>9</v>
      </c>
      <c r="B24" s="741">
        <v>376</v>
      </c>
      <c r="C24" s="741">
        <v>3119</v>
      </c>
      <c r="D24" s="741">
        <v>7054</v>
      </c>
      <c r="E24" s="741">
        <v>9861</v>
      </c>
      <c r="F24" s="741">
        <v>11859</v>
      </c>
      <c r="G24" s="741">
        <v>12885</v>
      </c>
      <c r="H24" s="741">
        <v>45154</v>
      </c>
      <c r="I24" s="741">
        <v>4408</v>
      </c>
      <c r="J24" s="741">
        <v>34014</v>
      </c>
      <c r="K24" s="741">
        <v>2740</v>
      </c>
      <c r="L24" s="741">
        <v>2803</v>
      </c>
      <c r="M24" s="741">
        <v>1189</v>
      </c>
    </row>
    <row r="25" spans="1:13">
      <c r="A25" s="735" t="s">
        <v>8</v>
      </c>
      <c r="B25" s="741">
        <v>185</v>
      </c>
      <c r="C25" s="741">
        <v>1752</v>
      </c>
      <c r="D25" s="741">
        <v>3581</v>
      </c>
      <c r="E25" s="741">
        <v>5082</v>
      </c>
      <c r="F25" s="741">
        <v>7320</v>
      </c>
      <c r="G25" s="741">
        <v>8047</v>
      </c>
      <c r="H25" s="741">
        <v>25967</v>
      </c>
      <c r="I25" s="741">
        <v>2391</v>
      </c>
      <c r="J25" s="741">
        <v>18949</v>
      </c>
      <c r="K25" s="741">
        <v>1558</v>
      </c>
      <c r="L25" s="741">
        <v>2096</v>
      </c>
      <c r="M25" s="741">
        <v>973</v>
      </c>
    </row>
    <row r="26" spans="1:13">
      <c r="A26" s="738" t="s">
        <v>7</v>
      </c>
      <c r="B26" s="741">
        <v>505</v>
      </c>
      <c r="C26" s="741">
        <v>5370</v>
      </c>
      <c r="D26" s="741">
        <v>12019</v>
      </c>
      <c r="E26" s="741">
        <v>15484</v>
      </c>
      <c r="F26" s="741">
        <v>18222</v>
      </c>
      <c r="G26" s="741">
        <v>19321</v>
      </c>
      <c r="H26" s="741">
        <v>70921</v>
      </c>
      <c r="I26" s="741">
        <v>1990</v>
      </c>
      <c r="J26" s="741">
        <v>60020</v>
      </c>
      <c r="K26" s="741">
        <v>4128</v>
      </c>
      <c r="L26" s="741">
        <v>3334</v>
      </c>
      <c r="M26" s="741">
        <v>1449</v>
      </c>
    </row>
    <row r="27" spans="1:13">
      <c r="A27" s="727" t="s">
        <v>6</v>
      </c>
      <c r="B27" s="751">
        <v>1066</v>
      </c>
      <c r="C27" s="751">
        <v>10241</v>
      </c>
      <c r="D27" s="751">
        <v>22654</v>
      </c>
      <c r="E27" s="751">
        <v>30427</v>
      </c>
      <c r="F27" s="751">
        <v>37401</v>
      </c>
      <c r="G27" s="751">
        <v>40253</v>
      </c>
      <c r="H27" s="751">
        <v>142042</v>
      </c>
      <c r="I27" s="751">
        <v>8789</v>
      </c>
      <c r="J27" s="751">
        <v>112983</v>
      </c>
      <c r="K27" s="751">
        <v>8426</v>
      </c>
      <c r="L27" s="751">
        <v>8233</v>
      </c>
      <c r="M27" s="751">
        <v>3611</v>
      </c>
    </row>
    <row r="28" spans="1:13">
      <c r="A28" s="736" t="s">
        <v>5</v>
      </c>
      <c r="B28" s="741">
        <v>391</v>
      </c>
      <c r="C28" s="741">
        <v>3821</v>
      </c>
      <c r="D28" s="741">
        <v>8217</v>
      </c>
      <c r="E28" s="741">
        <v>11561</v>
      </c>
      <c r="F28" s="741">
        <v>14294</v>
      </c>
      <c r="G28" s="741">
        <v>15501</v>
      </c>
      <c r="H28" s="741">
        <v>53785</v>
      </c>
      <c r="I28" s="741">
        <v>4748</v>
      </c>
      <c r="J28" s="741">
        <v>40784</v>
      </c>
      <c r="K28" s="741">
        <v>3331</v>
      </c>
      <c r="L28" s="741">
        <v>3439</v>
      </c>
      <c r="M28" s="741">
        <v>1483</v>
      </c>
    </row>
    <row r="29" spans="1:13">
      <c r="A29" s="735" t="s">
        <v>4</v>
      </c>
      <c r="B29" s="741">
        <v>249</v>
      </c>
      <c r="C29" s="741">
        <v>2467</v>
      </c>
      <c r="D29" s="741">
        <v>5439</v>
      </c>
      <c r="E29" s="741">
        <v>7131</v>
      </c>
      <c r="F29" s="741">
        <v>10402</v>
      </c>
      <c r="G29" s="741">
        <v>11120</v>
      </c>
      <c r="H29" s="741">
        <v>36808</v>
      </c>
      <c r="I29" s="741">
        <v>3748</v>
      </c>
      <c r="J29" s="741">
        <v>25794</v>
      </c>
      <c r="K29" s="741">
        <v>2657</v>
      </c>
      <c r="L29" s="741">
        <v>3483</v>
      </c>
      <c r="M29" s="741">
        <v>1126</v>
      </c>
    </row>
    <row r="30" spans="1:13">
      <c r="A30" s="735" t="s">
        <v>3</v>
      </c>
      <c r="B30" s="741">
        <v>233</v>
      </c>
      <c r="C30" s="741">
        <v>1959</v>
      </c>
      <c r="D30" s="741">
        <v>4834</v>
      </c>
      <c r="E30" s="741">
        <v>6646</v>
      </c>
      <c r="F30" s="741">
        <v>8554</v>
      </c>
      <c r="G30" s="741">
        <v>9644</v>
      </c>
      <c r="H30" s="741">
        <v>31870</v>
      </c>
      <c r="I30" s="741">
        <v>1502</v>
      </c>
      <c r="J30" s="741">
        <v>25709</v>
      </c>
      <c r="K30" s="741">
        <v>1667</v>
      </c>
      <c r="L30" s="741">
        <v>2134</v>
      </c>
      <c r="M30" s="741">
        <v>858</v>
      </c>
    </row>
    <row r="31" spans="1:13">
      <c r="A31" s="727" t="s">
        <v>2</v>
      </c>
      <c r="B31" s="751">
        <v>873</v>
      </c>
      <c r="C31" s="751">
        <v>8247</v>
      </c>
      <c r="D31" s="751">
        <v>18490</v>
      </c>
      <c r="E31" s="751">
        <v>25338</v>
      </c>
      <c r="F31" s="751">
        <v>33250</v>
      </c>
      <c r="G31" s="751">
        <v>36265</v>
      </c>
      <c r="H31" s="751">
        <v>122463</v>
      </c>
      <c r="I31" s="751">
        <v>9998</v>
      </c>
      <c r="J31" s="751">
        <v>92287</v>
      </c>
      <c r="K31" s="751">
        <v>7655</v>
      </c>
      <c r="L31" s="751">
        <v>9056</v>
      </c>
      <c r="M31" s="751">
        <v>3467</v>
      </c>
    </row>
    <row r="32" spans="1:13">
      <c r="A32" s="729" t="s">
        <v>1</v>
      </c>
      <c r="B32" s="751">
        <v>2430</v>
      </c>
      <c r="C32" s="751">
        <v>22763</v>
      </c>
      <c r="D32" s="751">
        <v>50892</v>
      </c>
      <c r="E32" s="751">
        <v>70728</v>
      </c>
      <c r="F32" s="751">
        <v>90775</v>
      </c>
      <c r="G32" s="751">
        <v>98737</v>
      </c>
      <c r="H32" s="751">
        <v>336325</v>
      </c>
      <c r="I32" s="751">
        <v>25185</v>
      </c>
      <c r="J32" s="751">
        <v>263302</v>
      </c>
      <c r="K32" s="751">
        <v>18571</v>
      </c>
      <c r="L32" s="751">
        <v>20411</v>
      </c>
      <c r="M32" s="751">
        <v>8856</v>
      </c>
    </row>
    <row r="33" spans="1:13">
      <c r="A33" s="727" t="s">
        <v>290</v>
      </c>
      <c r="B33" s="751">
        <v>3828</v>
      </c>
      <c r="C33" s="751">
        <v>35868</v>
      </c>
      <c r="D33" s="751">
        <v>81918</v>
      </c>
      <c r="E33" s="751">
        <v>118864</v>
      </c>
      <c r="F33" s="751">
        <v>158083</v>
      </c>
      <c r="G33" s="751">
        <v>168885</v>
      </c>
      <c r="H33" s="751">
        <v>567446</v>
      </c>
      <c r="I33" s="751">
        <v>44632</v>
      </c>
      <c r="J33" s="751">
        <v>445340</v>
      </c>
      <c r="K33" s="751">
        <v>28356</v>
      </c>
      <c r="L33" s="751">
        <v>34087</v>
      </c>
      <c r="M33" s="751">
        <v>15031</v>
      </c>
    </row>
  </sheetData>
  <mergeCells count="4">
    <mergeCell ref="A2:A3"/>
    <mergeCell ref="I2:M2"/>
    <mergeCell ref="H2:H3"/>
    <mergeCell ref="B2:G2"/>
  </mergeCells>
  <pageMargins left="0.39370078740157483" right="0.39370078740157483" top="0.98425196850393704" bottom="0.98425196850393704" header="0.51181102362204722" footer="0.51181102362204722"/>
  <pageSetup paperSize="9" orientation="landscape" r:id="rId1"/>
  <headerFooter alignWithMargins="0">
    <oddFooter>&amp;C&amp;Z&amp;F&amp;R&amp;D</oddFooter>
  </headerFooter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BF38B4-8B7E-4A05-A120-2E3EFBDF9591}">
  <dimension ref="A1:H189"/>
  <sheetViews>
    <sheetView workbookViewId="0"/>
  </sheetViews>
  <sheetFormatPr defaultRowHeight="11.25"/>
  <cols>
    <col min="1" max="1" width="21.5703125" style="719" customWidth="1"/>
    <col min="2" max="8" width="9.7109375" style="758" customWidth="1"/>
    <col min="9" max="16384" width="9.140625" style="254"/>
  </cols>
  <sheetData>
    <row r="1" spans="1:8" s="421" customFormat="1" ht="13.5" thickBot="1">
      <c r="A1" s="753" t="s">
        <v>836</v>
      </c>
      <c r="B1" s="762"/>
      <c r="C1" s="762"/>
      <c r="D1" s="762"/>
      <c r="E1" s="762"/>
      <c r="F1" s="762"/>
      <c r="G1" s="762"/>
      <c r="H1" s="762"/>
    </row>
    <row r="2" spans="1:8" ht="13.5" customHeight="1">
      <c r="A2" s="1073" t="s">
        <v>37</v>
      </c>
      <c r="B2" s="992" t="s">
        <v>0</v>
      </c>
      <c r="C2" s="966" t="s">
        <v>127</v>
      </c>
      <c r="D2" s="967"/>
      <c r="E2" s="967"/>
      <c r="F2" s="967"/>
      <c r="G2" s="967"/>
      <c r="H2" s="967"/>
    </row>
    <row r="3" spans="1:8" ht="37.5" customHeight="1">
      <c r="A3" s="1063"/>
      <c r="B3" s="947"/>
      <c r="C3" s="761" t="s">
        <v>835</v>
      </c>
      <c r="D3" s="760" t="s">
        <v>834</v>
      </c>
      <c r="E3" s="760" t="s">
        <v>833</v>
      </c>
      <c r="F3" s="760" t="s">
        <v>832</v>
      </c>
      <c r="G3" s="760" t="s">
        <v>831</v>
      </c>
      <c r="H3" s="424" t="s">
        <v>830</v>
      </c>
    </row>
    <row r="4" spans="1:8">
      <c r="A4" s="1059" t="s">
        <v>804</v>
      </c>
      <c r="B4" s="1059"/>
      <c r="C4" s="1059"/>
      <c r="D4" s="1059"/>
      <c r="E4" s="1059"/>
      <c r="F4" s="1059"/>
      <c r="G4" s="1059"/>
      <c r="H4" s="1059"/>
    </row>
    <row r="5" spans="1:8">
      <c r="A5" s="735" t="s">
        <v>44</v>
      </c>
      <c r="B5" s="752">
        <v>24751.873899999991</v>
      </c>
      <c r="C5" s="752">
        <v>13620.520400000001</v>
      </c>
      <c r="D5" s="752">
        <v>121.456</v>
      </c>
      <c r="E5" s="752">
        <v>94.116399999999999</v>
      </c>
      <c r="F5" s="752">
        <v>3842.7228999999993</v>
      </c>
      <c r="G5" s="752">
        <v>3220.7820000000002</v>
      </c>
      <c r="H5" s="752">
        <v>267.99889999999999</v>
      </c>
    </row>
    <row r="6" spans="1:8">
      <c r="A6" s="735" t="s">
        <v>28</v>
      </c>
      <c r="B6" s="752">
        <v>111628.01150000007</v>
      </c>
      <c r="C6" s="752">
        <v>60701.269799999987</v>
      </c>
      <c r="D6" s="752">
        <v>249.55</v>
      </c>
      <c r="E6" s="752">
        <v>472.38979999999998</v>
      </c>
      <c r="F6" s="752">
        <v>28561.871300000003</v>
      </c>
      <c r="G6" s="752">
        <v>12820.314399999999</v>
      </c>
      <c r="H6" s="752">
        <v>587.16039999999987</v>
      </c>
    </row>
    <row r="7" spans="1:8" s="280" customFormat="1">
      <c r="A7" s="729" t="s">
        <v>27</v>
      </c>
      <c r="B7" s="759">
        <v>136379.88540000006</v>
      </c>
      <c r="C7" s="759">
        <v>74321.790199999989</v>
      </c>
      <c r="D7" s="759">
        <v>371.00600000000003</v>
      </c>
      <c r="E7" s="759">
        <v>566.50620000000004</v>
      </c>
      <c r="F7" s="759">
        <v>32404.594200000003</v>
      </c>
      <c r="G7" s="759">
        <v>16041.096399999999</v>
      </c>
      <c r="H7" s="759">
        <v>855.1592999999998</v>
      </c>
    </row>
    <row r="8" spans="1:8">
      <c r="A8" s="735" t="s">
        <v>26</v>
      </c>
      <c r="B8" s="752">
        <v>130424.79970000002</v>
      </c>
      <c r="C8" s="752">
        <v>83862.204700000002</v>
      </c>
      <c r="D8" s="752">
        <v>1965.9038999999998</v>
      </c>
      <c r="E8" s="752">
        <v>3020.1532999999999</v>
      </c>
      <c r="F8" s="752">
        <v>28617.456599999994</v>
      </c>
      <c r="G8" s="752">
        <v>10266.866300000002</v>
      </c>
      <c r="H8" s="752">
        <v>551.84879999999998</v>
      </c>
    </row>
    <row r="9" spans="1:8">
      <c r="A9" s="743" t="s">
        <v>25</v>
      </c>
      <c r="B9" s="752">
        <v>50053.216700000026</v>
      </c>
      <c r="C9" s="752">
        <v>33408.347900000001</v>
      </c>
      <c r="D9" s="752">
        <v>468.56</v>
      </c>
      <c r="E9" s="752">
        <v>871.56</v>
      </c>
      <c r="F9" s="752">
        <v>10845.188700000001</v>
      </c>
      <c r="G9" s="752">
        <v>3421.5239999999999</v>
      </c>
      <c r="H9" s="752">
        <v>4</v>
      </c>
    </row>
    <row r="10" spans="1:8">
      <c r="A10" s="742" t="s">
        <v>24</v>
      </c>
      <c r="B10" s="752">
        <v>66252.246800000008</v>
      </c>
      <c r="C10" s="752">
        <v>38579.1273</v>
      </c>
      <c r="D10" s="752">
        <v>106.35</v>
      </c>
      <c r="E10" s="752">
        <v>204.51</v>
      </c>
      <c r="F10" s="752">
        <v>14094.460699999996</v>
      </c>
      <c r="G10" s="752">
        <v>12467.712900000002</v>
      </c>
      <c r="H10" s="752">
        <v>2.4</v>
      </c>
    </row>
    <row r="11" spans="1:8" s="280" customFormat="1">
      <c r="A11" s="727" t="s">
        <v>23</v>
      </c>
      <c r="B11" s="759">
        <v>246730.26320000004</v>
      </c>
      <c r="C11" s="759">
        <v>155849.67989999999</v>
      </c>
      <c r="D11" s="759">
        <v>2540.8138999999996</v>
      </c>
      <c r="E11" s="759">
        <v>4096.2232999999997</v>
      </c>
      <c r="F11" s="759">
        <v>53557.105999999992</v>
      </c>
      <c r="G11" s="759">
        <v>26156.103200000005</v>
      </c>
      <c r="H11" s="759">
        <v>558.24879999999996</v>
      </c>
    </row>
    <row r="12" spans="1:8">
      <c r="A12" s="735" t="s">
        <v>22</v>
      </c>
      <c r="B12" s="752">
        <v>119430.32209999999</v>
      </c>
      <c r="C12" s="752">
        <v>72105.347699999984</v>
      </c>
      <c r="D12" s="752">
        <v>345.48499999999996</v>
      </c>
      <c r="E12" s="752">
        <v>1743.9669000000001</v>
      </c>
      <c r="F12" s="752">
        <v>24140.7202</v>
      </c>
      <c r="G12" s="752">
        <v>14192.034099999997</v>
      </c>
      <c r="H12" s="752">
        <v>316.44169999999997</v>
      </c>
    </row>
    <row r="13" spans="1:8">
      <c r="A13" s="735" t="s">
        <v>21</v>
      </c>
      <c r="B13" s="752">
        <v>78410.004899999985</v>
      </c>
      <c r="C13" s="752">
        <v>47669.405299999999</v>
      </c>
      <c r="D13" s="752">
        <v>1.61</v>
      </c>
      <c r="E13" s="752">
        <v>457.55220000000003</v>
      </c>
      <c r="F13" s="752">
        <v>17428.650900000004</v>
      </c>
      <c r="G13" s="752">
        <v>8271.9976999999999</v>
      </c>
      <c r="H13" s="752">
        <v>0.27150000000000002</v>
      </c>
    </row>
    <row r="14" spans="1:8">
      <c r="A14" s="735" t="s">
        <v>20</v>
      </c>
      <c r="B14" s="752">
        <v>54591.276199999949</v>
      </c>
      <c r="C14" s="752">
        <v>35759.494300000006</v>
      </c>
      <c r="D14" s="752">
        <v>115.08</v>
      </c>
      <c r="E14" s="752">
        <v>182.91000000000003</v>
      </c>
      <c r="F14" s="752">
        <v>12243.149200000003</v>
      </c>
      <c r="G14" s="752">
        <v>4059.9903000000008</v>
      </c>
      <c r="H14" s="752">
        <v>4.0999999999999996</v>
      </c>
    </row>
    <row r="15" spans="1:8" s="280" customFormat="1">
      <c r="A15" s="739" t="s">
        <v>19</v>
      </c>
      <c r="B15" s="759">
        <v>252431.60319999995</v>
      </c>
      <c r="C15" s="759">
        <v>155534.24729999999</v>
      </c>
      <c r="D15" s="759">
        <v>462.17499999999995</v>
      </c>
      <c r="E15" s="759">
        <v>2384.4290999999998</v>
      </c>
      <c r="F15" s="759">
        <v>53812.520300000004</v>
      </c>
      <c r="G15" s="759">
        <v>26524.022099999998</v>
      </c>
      <c r="H15" s="759">
        <v>320.81319999999999</v>
      </c>
    </row>
    <row r="16" spans="1:8">
      <c r="A16" s="735" t="s">
        <v>18</v>
      </c>
      <c r="B16" s="752">
        <v>133747.85179999997</v>
      </c>
      <c r="C16" s="752">
        <v>91565.622400000007</v>
      </c>
      <c r="D16" s="752">
        <v>181.42</v>
      </c>
      <c r="E16" s="752">
        <v>813.57450000000006</v>
      </c>
      <c r="F16" s="752">
        <v>30594.238100000006</v>
      </c>
      <c r="G16" s="752">
        <v>7616.7599</v>
      </c>
      <c r="H16" s="752">
        <v>401.08</v>
      </c>
    </row>
    <row r="17" spans="1:8">
      <c r="A17" s="735" t="s">
        <v>17</v>
      </c>
      <c r="B17" s="752">
        <v>127357.22659999999</v>
      </c>
      <c r="C17" s="752">
        <v>90409.756500000047</v>
      </c>
      <c r="D17" s="752">
        <v>893.08309999999994</v>
      </c>
      <c r="E17" s="752">
        <v>1842.5452000000005</v>
      </c>
      <c r="F17" s="752">
        <v>24752.881900000011</v>
      </c>
      <c r="G17" s="752">
        <v>6057.1982999999982</v>
      </c>
      <c r="H17" s="752">
        <v>659.52740000000006</v>
      </c>
    </row>
    <row r="18" spans="1:8">
      <c r="A18" s="735" t="s">
        <v>16</v>
      </c>
      <c r="B18" s="752">
        <v>96844.768399999957</v>
      </c>
      <c r="C18" s="752">
        <v>72059.663200000025</v>
      </c>
      <c r="D18" s="752">
        <v>392.55439999999999</v>
      </c>
      <c r="E18" s="752">
        <v>1310.7552000000001</v>
      </c>
      <c r="F18" s="752">
        <v>16246.949200000003</v>
      </c>
      <c r="G18" s="752">
        <v>4951.0935000000018</v>
      </c>
      <c r="H18" s="752">
        <v>134.0478</v>
      </c>
    </row>
    <row r="19" spans="1:8" s="280" customFormat="1">
      <c r="A19" s="727" t="s">
        <v>15</v>
      </c>
      <c r="B19" s="759">
        <v>357949.84679999994</v>
      </c>
      <c r="C19" s="759">
        <v>254035.04210000008</v>
      </c>
      <c r="D19" s="759">
        <v>1467.0574999999999</v>
      </c>
      <c r="E19" s="759">
        <v>3966.8749000000007</v>
      </c>
      <c r="F19" s="759">
        <v>71594.069200000027</v>
      </c>
      <c r="G19" s="759">
        <v>18625.0517</v>
      </c>
      <c r="H19" s="759">
        <v>1194.6552000000001</v>
      </c>
    </row>
    <row r="20" spans="1:8" s="280" customFormat="1">
      <c r="A20" s="729" t="s">
        <v>14</v>
      </c>
      <c r="B20" s="759">
        <v>857111.71319999988</v>
      </c>
      <c r="C20" s="759">
        <v>565418.96930000011</v>
      </c>
      <c r="D20" s="759">
        <v>4470.0463999999993</v>
      </c>
      <c r="E20" s="759">
        <v>10447.5273</v>
      </c>
      <c r="F20" s="759">
        <v>178963.69550000003</v>
      </c>
      <c r="G20" s="759">
        <v>71305.176999999996</v>
      </c>
      <c r="H20" s="759">
        <v>2073.7171999999996</v>
      </c>
    </row>
    <row r="21" spans="1:8">
      <c r="A21" s="735" t="s">
        <v>13</v>
      </c>
      <c r="B21" s="752">
        <v>110654.8884</v>
      </c>
      <c r="C21" s="752">
        <v>52395.682299999993</v>
      </c>
      <c r="D21" s="752">
        <v>421.35320000000002</v>
      </c>
      <c r="E21" s="752">
        <v>280.65999999999997</v>
      </c>
      <c r="F21" s="752">
        <v>27593.779400000007</v>
      </c>
      <c r="G21" s="752">
        <v>9682.8633999999984</v>
      </c>
      <c r="H21" s="752">
        <v>100.251</v>
      </c>
    </row>
    <row r="22" spans="1:8">
      <c r="A22" s="735" t="s">
        <v>12</v>
      </c>
      <c r="B22" s="752">
        <v>46651.897199999999</v>
      </c>
      <c r="C22" s="752">
        <v>22828.049700000003</v>
      </c>
      <c r="D22" s="752">
        <v>57.980000000000004</v>
      </c>
      <c r="E22" s="752">
        <v>29.17</v>
      </c>
      <c r="F22" s="752">
        <v>13652.881000000003</v>
      </c>
      <c r="G22" s="752">
        <v>4245.5611000000008</v>
      </c>
      <c r="H22" s="752">
        <v>299.82730000000004</v>
      </c>
    </row>
    <row r="23" spans="1:8">
      <c r="A23" s="735" t="s">
        <v>11</v>
      </c>
      <c r="B23" s="752">
        <v>22145.644199999999</v>
      </c>
      <c r="C23" s="752">
        <v>10135.907699999998</v>
      </c>
      <c r="D23" s="752">
        <v>33.299999999999997</v>
      </c>
      <c r="E23" s="752">
        <v>35.82</v>
      </c>
      <c r="F23" s="752">
        <v>7497.5749000000014</v>
      </c>
      <c r="G23" s="752">
        <v>3407.5004999999996</v>
      </c>
      <c r="H23" s="752">
        <v>1</v>
      </c>
    </row>
    <row r="24" spans="1:8" s="280" customFormat="1">
      <c r="A24" s="727" t="s">
        <v>10</v>
      </c>
      <c r="B24" s="759">
        <v>179452.42980000001</v>
      </c>
      <c r="C24" s="759">
        <v>85359.639699999985</v>
      </c>
      <c r="D24" s="759">
        <v>512.63319999999999</v>
      </c>
      <c r="E24" s="759">
        <v>345.65</v>
      </c>
      <c r="F24" s="759">
        <v>48744.235300000008</v>
      </c>
      <c r="G24" s="759">
        <v>17335.924999999999</v>
      </c>
      <c r="H24" s="759">
        <v>401.07830000000001</v>
      </c>
    </row>
    <row r="25" spans="1:8">
      <c r="A25" s="735" t="s">
        <v>9</v>
      </c>
      <c r="B25" s="752">
        <v>112715.75550000006</v>
      </c>
      <c r="C25" s="752">
        <v>59051.000400000034</v>
      </c>
      <c r="D25" s="752">
        <v>577.62499999999989</v>
      </c>
      <c r="E25" s="752">
        <v>562.96190000000001</v>
      </c>
      <c r="F25" s="752">
        <v>18398.678799999994</v>
      </c>
      <c r="G25" s="752">
        <v>15164.635800000007</v>
      </c>
      <c r="H25" s="752">
        <v>6375.6079000000009</v>
      </c>
    </row>
    <row r="26" spans="1:8">
      <c r="A26" s="735" t="s">
        <v>8</v>
      </c>
      <c r="B26" s="752">
        <v>156666.64070000002</v>
      </c>
      <c r="C26" s="752">
        <v>79335.702299999975</v>
      </c>
      <c r="D26" s="752">
        <v>709.72970000000009</v>
      </c>
      <c r="E26" s="752">
        <v>529.21999999999991</v>
      </c>
      <c r="F26" s="752">
        <v>31550.617099999999</v>
      </c>
      <c r="G26" s="752">
        <v>12432.814800000002</v>
      </c>
      <c r="H26" s="752">
        <v>1994.9536999999998</v>
      </c>
    </row>
    <row r="27" spans="1:8">
      <c r="A27" s="738" t="s">
        <v>7</v>
      </c>
      <c r="B27" s="752">
        <v>53111.218099999984</v>
      </c>
      <c r="C27" s="752">
        <v>26987.024799999996</v>
      </c>
      <c r="D27" s="752">
        <v>393.72879999999998</v>
      </c>
      <c r="E27" s="752">
        <v>113.6</v>
      </c>
      <c r="F27" s="752">
        <v>9599.5310999999983</v>
      </c>
      <c r="G27" s="752">
        <v>5673.2069000000001</v>
      </c>
      <c r="H27" s="752">
        <v>1383.7739999999999</v>
      </c>
    </row>
    <row r="28" spans="1:8" s="280" customFormat="1">
      <c r="A28" s="727" t="s">
        <v>6</v>
      </c>
      <c r="B28" s="759">
        <v>322493.61430000007</v>
      </c>
      <c r="C28" s="759">
        <v>165373.72750000001</v>
      </c>
      <c r="D28" s="759">
        <v>1681.0834999999997</v>
      </c>
      <c r="E28" s="759">
        <v>1205.7819</v>
      </c>
      <c r="F28" s="759">
        <v>59548.826999999997</v>
      </c>
      <c r="G28" s="759">
        <v>33270.657500000008</v>
      </c>
      <c r="H28" s="759">
        <v>9754.3356000000003</v>
      </c>
    </row>
    <row r="29" spans="1:8">
      <c r="A29" s="736" t="s">
        <v>5</v>
      </c>
      <c r="B29" s="752">
        <v>123344.82889999998</v>
      </c>
      <c r="C29" s="752">
        <v>69566.959600000031</v>
      </c>
      <c r="D29" s="752">
        <v>124.68509999999999</v>
      </c>
      <c r="E29" s="752">
        <v>1987.0112999999999</v>
      </c>
      <c r="F29" s="752">
        <v>28765.150699999995</v>
      </c>
      <c r="G29" s="752">
        <v>10462.796700000001</v>
      </c>
      <c r="H29" s="752">
        <v>4941.7032000000008</v>
      </c>
    </row>
    <row r="30" spans="1:8">
      <c r="A30" s="735" t="s">
        <v>4</v>
      </c>
      <c r="B30" s="752">
        <v>150203.49900000001</v>
      </c>
      <c r="C30" s="752">
        <v>79184.153799999985</v>
      </c>
      <c r="D30" s="752">
        <v>2015.7001000000002</v>
      </c>
      <c r="E30" s="752">
        <v>141.66819999999998</v>
      </c>
      <c r="F30" s="752">
        <v>30736.615700000009</v>
      </c>
      <c r="G30" s="752">
        <v>12838.847699999995</v>
      </c>
      <c r="H30" s="752">
        <v>3699.7469000000006</v>
      </c>
    </row>
    <row r="31" spans="1:8">
      <c r="A31" s="735" t="s">
        <v>3</v>
      </c>
      <c r="B31" s="752">
        <v>94828.342800000042</v>
      </c>
      <c r="C31" s="752">
        <v>56094.486000000004</v>
      </c>
      <c r="D31" s="752">
        <v>1362.0890999999999</v>
      </c>
      <c r="E31" s="752">
        <v>574.72159999999997</v>
      </c>
      <c r="F31" s="752">
        <v>20605.549800000008</v>
      </c>
      <c r="G31" s="752">
        <v>9335.6382999999969</v>
      </c>
      <c r="H31" s="752">
        <v>2541.1795000000002</v>
      </c>
    </row>
    <row r="32" spans="1:8" s="280" customFormat="1">
      <c r="A32" s="727" t="s">
        <v>2</v>
      </c>
      <c r="B32" s="759">
        <v>368376.67070000002</v>
      </c>
      <c r="C32" s="759">
        <v>204845.59940000004</v>
      </c>
      <c r="D32" s="759">
        <v>3502.4742999999999</v>
      </c>
      <c r="E32" s="759">
        <v>2703.4010999999996</v>
      </c>
      <c r="F32" s="759">
        <v>80107.316200000016</v>
      </c>
      <c r="G32" s="759">
        <v>32637.282699999996</v>
      </c>
      <c r="H32" s="759">
        <v>11182.629600000002</v>
      </c>
    </row>
    <row r="33" spans="1:8" s="280" customFormat="1">
      <c r="A33" s="729" t="s">
        <v>1</v>
      </c>
      <c r="B33" s="759">
        <v>870322.71480000019</v>
      </c>
      <c r="C33" s="759">
        <v>455578.96660000004</v>
      </c>
      <c r="D33" s="759">
        <v>5696.1910000000007</v>
      </c>
      <c r="E33" s="759">
        <v>4254.8329999999996</v>
      </c>
      <c r="F33" s="759">
        <v>188400.37850000002</v>
      </c>
      <c r="G33" s="759">
        <v>83243.865199999986</v>
      </c>
      <c r="H33" s="759">
        <v>21338.0435</v>
      </c>
    </row>
    <row r="34" spans="1:8" s="280" customFormat="1">
      <c r="A34" s="727" t="s">
        <v>290</v>
      </c>
      <c r="B34" s="759">
        <v>1863814.3134000001</v>
      </c>
      <c r="C34" s="759">
        <v>1095319.7261000001</v>
      </c>
      <c r="D34" s="759">
        <v>10537.243399999999</v>
      </c>
      <c r="E34" s="759">
        <v>15268.8665</v>
      </c>
      <c r="F34" s="759">
        <v>399768.66820000007</v>
      </c>
      <c r="G34" s="759">
        <v>170590.13860000001</v>
      </c>
      <c r="H34" s="759">
        <v>24266.920000000006</v>
      </c>
    </row>
    <row r="35" spans="1:8">
      <c r="A35" s="1074" t="s">
        <v>803</v>
      </c>
      <c r="B35" s="1074"/>
      <c r="C35" s="1074"/>
      <c r="D35" s="1074"/>
      <c r="E35" s="1074"/>
      <c r="F35" s="1074"/>
      <c r="G35" s="1074"/>
      <c r="H35" s="1074"/>
    </row>
    <row r="36" spans="1:8">
      <c r="A36" s="735" t="s">
        <v>44</v>
      </c>
      <c r="B36" s="752">
        <v>7197.378200000001</v>
      </c>
      <c r="C36" s="752">
        <v>4502.3459000000003</v>
      </c>
      <c r="D36" s="752">
        <v>25.090199999999999</v>
      </c>
      <c r="E36" s="752">
        <v>13.483000000000001</v>
      </c>
      <c r="F36" s="752">
        <v>1006.0843000000002</v>
      </c>
      <c r="G36" s="752">
        <v>509.52590000000009</v>
      </c>
      <c r="H36" s="752">
        <v>66.347999999999999</v>
      </c>
    </row>
    <row r="37" spans="1:8">
      <c r="A37" s="735" t="s">
        <v>28</v>
      </c>
      <c r="B37" s="752">
        <v>105275.69190000001</v>
      </c>
      <c r="C37" s="752">
        <v>65075.955199999924</v>
      </c>
      <c r="D37" s="752">
        <v>408.64269999999942</v>
      </c>
      <c r="E37" s="752">
        <v>2753.1712000000116</v>
      </c>
      <c r="F37" s="752">
        <v>17808.233400000001</v>
      </c>
      <c r="G37" s="752">
        <v>10365.887700000079</v>
      </c>
      <c r="H37" s="752">
        <v>2557.4589000000024</v>
      </c>
    </row>
    <row r="38" spans="1:8" s="280" customFormat="1">
      <c r="A38" s="729" t="s">
        <v>27</v>
      </c>
      <c r="B38" s="759">
        <v>112473.07010000001</v>
      </c>
      <c r="C38" s="759">
        <v>69578.301099999924</v>
      </c>
      <c r="D38" s="759">
        <v>433.7328999999994</v>
      </c>
      <c r="E38" s="759">
        <v>2766.6542000000118</v>
      </c>
      <c r="F38" s="759">
        <v>18814.3177</v>
      </c>
      <c r="G38" s="759">
        <v>10875.41360000008</v>
      </c>
      <c r="H38" s="759">
        <v>2623.8069000000023</v>
      </c>
    </row>
    <row r="39" spans="1:8">
      <c r="A39" s="735" t="s">
        <v>26</v>
      </c>
      <c r="B39" s="752">
        <v>94470.230000001029</v>
      </c>
      <c r="C39" s="752">
        <v>71466.191700000345</v>
      </c>
      <c r="D39" s="752">
        <v>187.67700000000002</v>
      </c>
      <c r="E39" s="752">
        <v>458.77899999999983</v>
      </c>
      <c r="F39" s="752">
        <v>17998.81590000002</v>
      </c>
      <c r="G39" s="752">
        <v>2456.4290999999962</v>
      </c>
      <c r="H39" s="752">
        <v>311.96429999999975</v>
      </c>
    </row>
    <row r="40" spans="1:8">
      <c r="A40" s="743" t="s">
        <v>25</v>
      </c>
      <c r="B40" s="752">
        <v>39292.194600000264</v>
      </c>
      <c r="C40" s="752">
        <v>29717.776100000166</v>
      </c>
      <c r="D40" s="752">
        <v>103.2431</v>
      </c>
      <c r="E40" s="752">
        <v>197.50710000000043</v>
      </c>
      <c r="F40" s="752">
        <v>7227.2470999999969</v>
      </c>
      <c r="G40" s="752">
        <v>1356.6671999999974</v>
      </c>
      <c r="H40" s="752">
        <v>76.387200000000036</v>
      </c>
    </row>
    <row r="41" spans="1:8">
      <c r="A41" s="742" t="s">
        <v>24</v>
      </c>
      <c r="B41" s="752">
        <v>50944.115100000257</v>
      </c>
      <c r="C41" s="752">
        <v>35877.690400000189</v>
      </c>
      <c r="D41" s="752">
        <v>103.84849999999999</v>
      </c>
      <c r="E41" s="752">
        <v>553.1145999999984</v>
      </c>
      <c r="F41" s="752">
        <v>7854.1406999999981</v>
      </c>
      <c r="G41" s="752">
        <v>4691.9073999999991</v>
      </c>
      <c r="H41" s="752">
        <v>69.025800000000004</v>
      </c>
    </row>
    <row r="42" spans="1:8" s="280" customFormat="1">
      <c r="A42" s="727" t="s">
        <v>23</v>
      </c>
      <c r="B42" s="759">
        <v>184706.53970000157</v>
      </c>
      <c r="C42" s="759">
        <v>137061.6582000007</v>
      </c>
      <c r="D42" s="759">
        <v>394.76860000000005</v>
      </c>
      <c r="E42" s="759">
        <v>1209.4006999999988</v>
      </c>
      <c r="F42" s="759">
        <v>33080.203700000013</v>
      </c>
      <c r="G42" s="759">
        <v>8505.0036999999938</v>
      </c>
      <c r="H42" s="759">
        <v>457.37729999999976</v>
      </c>
    </row>
    <row r="43" spans="1:8">
      <c r="A43" s="735" t="s">
        <v>22</v>
      </c>
      <c r="B43" s="752">
        <v>94369.456200000175</v>
      </c>
      <c r="C43" s="752">
        <v>64795.100400000163</v>
      </c>
      <c r="D43" s="752">
        <v>116.83859999999997</v>
      </c>
      <c r="E43" s="752">
        <v>723.8197999999968</v>
      </c>
      <c r="F43" s="752">
        <v>19679.469200000058</v>
      </c>
      <c r="G43" s="752">
        <v>4284.330799999997</v>
      </c>
      <c r="H43" s="752">
        <v>449.25649999999968</v>
      </c>
    </row>
    <row r="44" spans="1:8">
      <c r="A44" s="735" t="s">
        <v>21</v>
      </c>
      <c r="B44" s="752">
        <v>57319.575000000426</v>
      </c>
      <c r="C44" s="752">
        <v>40500.25780000024</v>
      </c>
      <c r="D44" s="752">
        <v>37.754600000000003</v>
      </c>
      <c r="E44" s="752">
        <v>410.76610000000136</v>
      </c>
      <c r="F44" s="752">
        <v>12879.865100000034</v>
      </c>
      <c r="G44" s="752">
        <v>1841.8776999999966</v>
      </c>
      <c r="H44" s="752">
        <v>47.542300000000012</v>
      </c>
    </row>
    <row r="45" spans="1:8">
      <c r="A45" s="735" t="s">
        <v>20</v>
      </c>
      <c r="B45" s="752">
        <v>54895.693800001121</v>
      </c>
      <c r="C45" s="752">
        <v>41355.117800000458</v>
      </c>
      <c r="D45" s="752">
        <v>30.814700000000055</v>
      </c>
      <c r="E45" s="752">
        <v>531.20439999998916</v>
      </c>
      <c r="F45" s="752">
        <v>9772.8488000000107</v>
      </c>
      <c r="G45" s="752">
        <v>1236.4835999999966</v>
      </c>
      <c r="H45" s="752">
        <v>47.592000000000013</v>
      </c>
    </row>
    <row r="46" spans="1:8" s="280" customFormat="1">
      <c r="A46" s="739" t="s">
        <v>19</v>
      </c>
      <c r="B46" s="759">
        <v>206584.72500000172</v>
      </c>
      <c r="C46" s="759">
        <v>146650.47600000084</v>
      </c>
      <c r="D46" s="759">
        <v>185.40790000000001</v>
      </c>
      <c r="E46" s="759">
        <v>1665.7902999999874</v>
      </c>
      <c r="F46" s="759">
        <v>42332.183100000097</v>
      </c>
      <c r="G46" s="759">
        <v>7362.6920999999902</v>
      </c>
      <c r="H46" s="759">
        <v>544.39079999999967</v>
      </c>
    </row>
    <row r="47" spans="1:8">
      <c r="A47" s="735" t="s">
        <v>18</v>
      </c>
      <c r="B47" s="752">
        <v>62620.205800000542</v>
      </c>
      <c r="C47" s="752">
        <v>47201.889400000553</v>
      </c>
      <c r="D47" s="752">
        <v>93.50250000000004</v>
      </c>
      <c r="E47" s="752">
        <v>408.95099999999996</v>
      </c>
      <c r="F47" s="752">
        <v>11184.180399999999</v>
      </c>
      <c r="G47" s="752">
        <v>2111.1537999999941</v>
      </c>
      <c r="H47" s="752">
        <v>312.94139999999999</v>
      </c>
    </row>
    <row r="48" spans="1:8">
      <c r="A48" s="735" t="s">
        <v>17</v>
      </c>
      <c r="B48" s="752">
        <v>86625.003100000744</v>
      </c>
      <c r="C48" s="752">
        <v>68719.558400000693</v>
      </c>
      <c r="D48" s="752">
        <v>130.97800000000004</v>
      </c>
      <c r="E48" s="752">
        <v>1196.8682999999614</v>
      </c>
      <c r="F48" s="752">
        <v>11570.29950000001</v>
      </c>
      <c r="G48" s="752">
        <v>2328.3878999999952</v>
      </c>
      <c r="H48" s="752">
        <v>186.81700000000009</v>
      </c>
    </row>
    <row r="49" spans="1:8">
      <c r="A49" s="735" t="s">
        <v>16</v>
      </c>
      <c r="B49" s="752">
        <v>96105.103400000182</v>
      </c>
      <c r="C49" s="752">
        <v>76225.254900000175</v>
      </c>
      <c r="D49" s="752">
        <v>110.4383</v>
      </c>
      <c r="E49" s="752">
        <v>1011.5564999999963</v>
      </c>
      <c r="F49" s="752">
        <v>14691.362599999993</v>
      </c>
      <c r="G49" s="752">
        <v>2611.0883999999928</v>
      </c>
      <c r="H49" s="752">
        <v>305.46910000000014</v>
      </c>
    </row>
    <row r="50" spans="1:8" s="280" customFormat="1">
      <c r="A50" s="727" t="s">
        <v>15</v>
      </c>
      <c r="B50" s="759">
        <v>245350.31230000145</v>
      </c>
      <c r="C50" s="759">
        <v>192146.70270000142</v>
      </c>
      <c r="D50" s="759">
        <v>334.91880000000003</v>
      </c>
      <c r="E50" s="759">
        <v>2617.375799999958</v>
      </c>
      <c r="F50" s="759">
        <v>37445.842499999999</v>
      </c>
      <c r="G50" s="759">
        <v>7050.6300999999821</v>
      </c>
      <c r="H50" s="759">
        <v>805.22750000000019</v>
      </c>
    </row>
    <row r="51" spans="1:8" s="280" customFormat="1">
      <c r="A51" s="729" t="s">
        <v>14</v>
      </c>
      <c r="B51" s="759">
        <v>636641.57700000471</v>
      </c>
      <c r="C51" s="759">
        <v>475858.83690000302</v>
      </c>
      <c r="D51" s="759">
        <v>915.09530000000018</v>
      </c>
      <c r="E51" s="759">
        <v>5492.5667999999432</v>
      </c>
      <c r="F51" s="759">
        <v>112858.22930000011</v>
      </c>
      <c r="G51" s="759">
        <v>22918.325899999963</v>
      </c>
      <c r="H51" s="759">
        <v>1806.9955999999997</v>
      </c>
    </row>
    <row r="52" spans="1:8">
      <c r="A52" s="735" t="s">
        <v>13</v>
      </c>
      <c r="B52" s="752">
        <v>93950.683399999936</v>
      </c>
      <c r="C52" s="752">
        <v>49572.380899999749</v>
      </c>
      <c r="D52" s="752">
        <v>420.04009999999755</v>
      </c>
      <c r="E52" s="752">
        <v>866.36679999997477</v>
      </c>
      <c r="F52" s="752">
        <v>22037.629500000003</v>
      </c>
      <c r="G52" s="752">
        <v>7286.2789000000039</v>
      </c>
      <c r="H52" s="752">
        <v>205.17390000000015</v>
      </c>
    </row>
    <row r="53" spans="1:8">
      <c r="A53" s="735" t="s">
        <v>12</v>
      </c>
      <c r="B53" s="752">
        <v>62061.8778000003</v>
      </c>
      <c r="C53" s="752">
        <v>30628.693900000024</v>
      </c>
      <c r="D53" s="752">
        <v>140.68749999999997</v>
      </c>
      <c r="E53" s="752">
        <v>280.61010000000107</v>
      </c>
      <c r="F53" s="752">
        <v>15543.108300000011</v>
      </c>
      <c r="G53" s="752">
        <v>5152.8455999999996</v>
      </c>
      <c r="H53" s="752">
        <v>617.1533000000004</v>
      </c>
    </row>
    <row r="54" spans="1:8">
      <c r="A54" s="735" t="s">
        <v>11</v>
      </c>
      <c r="B54" s="752">
        <v>24894.899900000066</v>
      </c>
      <c r="C54" s="752">
        <v>11906.583500000104</v>
      </c>
      <c r="D54" s="752">
        <v>22.846400000000017</v>
      </c>
      <c r="E54" s="752">
        <v>335.1903000000006</v>
      </c>
      <c r="F54" s="752">
        <v>5270.3191000000024</v>
      </c>
      <c r="G54" s="752">
        <v>4426.7966000000033</v>
      </c>
      <c r="H54" s="752">
        <v>58.687700000000056</v>
      </c>
    </row>
    <row r="55" spans="1:8" s="280" customFormat="1">
      <c r="A55" s="727" t="s">
        <v>10</v>
      </c>
      <c r="B55" s="759">
        <v>180907.46110000031</v>
      </c>
      <c r="C55" s="759">
        <v>92107.658299999879</v>
      </c>
      <c r="D55" s="759">
        <v>583.57399999999757</v>
      </c>
      <c r="E55" s="759">
        <v>1482.1671999999764</v>
      </c>
      <c r="F55" s="759">
        <v>42851.056900000018</v>
      </c>
      <c r="G55" s="759">
        <v>16865.921100000007</v>
      </c>
      <c r="H55" s="759">
        <v>881.01490000000058</v>
      </c>
    </row>
    <row r="56" spans="1:8">
      <c r="A56" s="735" t="s">
        <v>9</v>
      </c>
      <c r="B56" s="752">
        <v>166749.04190000196</v>
      </c>
      <c r="C56" s="752">
        <v>108067.00640000038</v>
      </c>
      <c r="D56" s="752">
        <v>1589.8576999999993</v>
      </c>
      <c r="E56" s="752">
        <v>823.72309999999322</v>
      </c>
      <c r="F56" s="752">
        <v>24868.883200000007</v>
      </c>
      <c r="G56" s="752">
        <v>12417.75880000004</v>
      </c>
      <c r="H56" s="752">
        <v>6057.5708999999633</v>
      </c>
    </row>
    <row r="57" spans="1:8">
      <c r="A57" s="735" t="s">
        <v>8</v>
      </c>
      <c r="B57" s="752">
        <v>156610.06800000029</v>
      </c>
      <c r="C57" s="752">
        <v>92183.349200000201</v>
      </c>
      <c r="D57" s="752">
        <v>565.2417999999999</v>
      </c>
      <c r="E57" s="752">
        <v>479.53230000000059</v>
      </c>
      <c r="F57" s="752">
        <v>36866.027499999989</v>
      </c>
      <c r="G57" s="752">
        <v>6962.1601000000028</v>
      </c>
      <c r="H57" s="752">
        <v>1294.3005999999962</v>
      </c>
    </row>
    <row r="58" spans="1:8">
      <c r="A58" s="738" t="s">
        <v>7</v>
      </c>
      <c r="B58" s="752">
        <v>174551.56300000817</v>
      </c>
      <c r="C58" s="752">
        <v>103874.86780000347</v>
      </c>
      <c r="D58" s="752">
        <v>410.91519999999804</v>
      </c>
      <c r="E58" s="752">
        <v>2554.4380999998693</v>
      </c>
      <c r="F58" s="752">
        <v>37034.630200000051</v>
      </c>
      <c r="G58" s="752">
        <v>7534.6164999999919</v>
      </c>
      <c r="H58" s="752">
        <v>4995.9488999999976</v>
      </c>
    </row>
    <row r="59" spans="1:8" s="280" customFormat="1">
      <c r="A59" s="727" t="s">
        <v>6</v>
      </c>
      <c r="B59" s="759">
        <v>497910.67290001042</v>
      </c>
      <c r="C59" s="759">
        <v>304125.22340000409</v>
      </c>
      <c r="D59" s="759">
        <v>2566.0146999999974</v>
      </c>
      <c r="E59" s="759">
        <v>3857.693499999863</v>
      </c>
      <c r="F59" s="759">
        <v>98769.540900000051</v>
      </c>
      <c r="G59" s="759">
        <v>26914.535400000033</v>
      </c>
      <c r="H59" s="759">
        <v>12347.820399999957</v>
      </c>
    </row>
    <row r="60" spans="1:8">
      <c r="A60" s="736" t="s">
        <v>5</v>
      </c>
      <c r="B60" s="752">
        <v>192219.33680000238</v>
      </c>
      <c r="C60" s="752">
        <v>128114.51460000133</v>
      </c>
      <c r="D60" s="752">
        <v>278.25849999999997</v>
      </c>
      <c r="E60" s="752">
        <v>2078.7348999999576</v>
      </c>
      <c r="F60" s="752">
        <v>28266.698100000041</v>
      </c>
      <c r="G60" s="752">
        <v>20492.308100000046</v>
      </c>
      <c r="H60" s="752">
        <v>2886.8717999999863</v>
      </c>
    </row>
    <row r="61" spans="1:8">
      <c r="A61" s="735" t="s">
        <v>4</v>
      </c>
      <c r="B61" s="752">
        <v>201942.10759999856</v>
      </c>
      <c r="C61" s="752">
        <v>136787.18539999938</v>
      </c>
      <c r="D61" s="752">
        <v>1735.742499999998</v>
      </c>
      <c r="E61" s="752">
        <v>528.32089999999937</v>
      </c>
      <c r="F61" s="752">
        <v>35750.102499999972</v>
      </c>
      <c r="G61" s="752">
        <v>8852.9378999999917</v>
      </c>
      <c r="H61" s="752">
        <v>4933.3289000000013</v>
      </c>
    </row>
    <row r="62" spans="1:8">
      <c r="A62" s="735" t="s">
        <v>3</v>
      </c>
      <c r="B62" s="752">
        <v>118233.3884000016</v>
      </c>
      <c r="C62" s="752">
        <v>74597.970300000379</v>
      </c>
      <c r="D62" s="752">
        <v>466.27169999999995</v>
      </c>
      <c r="E62" s="752">
        <v>2641.5933999999816</v>
      </c>
      <c r="F62" s="752">
        <v>16467.346600000008</v>
      </c>
      <c r="G62" s="752">
        <v>7262.2762999999995</v>
      </c>
      <c r="H62" s="752">
        <v>5385.8103999999757</v>
      </c>
    </row>
    <row r="63" spans="1:8" s="280" customFormat="1">
      <c r="A63" s="727" t="s">
        <v>2</v>
      </c>
      <c r="B63" s="759">
        <v>512394.83280000254</v>
      </c>
      <c r="C63" s="759">
        <v>339499.6703000011</v>
      </c>
      <c r="D63" s="759">
        <v>2480.2726999999977</v>
      </c>
      <c r="E63" s="759">
        <v>5248.649199999938</v>
      </c>
      <c r="F63" s="759">
        <v>80484.147200000021</v>
      </c>
      <c r="G63" s="759">
        <v>36607.522300000033</v>
      </c>
      <c r="H63" s="759">
        <v>13206.011099999963</v>
      </c>
    </row>
    <row r="64" spans="1:8" s="280" customFormat="1">
      <c r="A64" s="729" t="s">
        <v>1</v>
      </c>
      <c r="B64" s="759">
        <v>1191212.9668000133</v>
      </c>
      <c r="C64" s="759">
        <v>735732.55200000503</v>
      </c>
      <c r="D64" s="759">
        <v>5629.8613999999934</v>
      </c>
      <c r="E64" s="759">
        <v>10588.509899999779</v>
      </c>
      <c r="F64" s="759">
        <v>222104.74500000008</v>
      </c>
      <c r="G64" s="759">
        <v>80387.97880000007</v>
      </c>
      <c r="H64" s="759">
        <v>26434.846399999922</v>
      </c>
    </row>
    <row r="65" spans="1:8" s="280" customFormat="1">
      <c r="A65" s="727" t="s">
        <v>290</v>
      </c>
      <c r="B65" s="759">
        <v>1940327.6139000184</v>
      </c>
      <c r="C65" s="759">
        <v>1281169.6900000081</v>
      </c>
      <c r="D65" s="759">
        <v>6978.6895999999915</v>
      </c>
      <c r="E65" s="759">
        <v>18847.730899999733</v>
      </c>
      <c r="F65" s="759">
        <v>353777.29200000019</v>
      </c>
      <c r="G65" s="759">
        <v>114181.71830000012</v>
      </c>
      <c r="H65" s="759">
        <v>30865.648899999924</v>
      </c>
    </row>
    <row r="66" spans="1:8">
      <c r="A66" s="1074" t="s">
        <v>829</v>
      </c>
      <c r="B66" s="1074"/>
      <c r="C66" s="1074"/>
      <c r="D66" s="1074"/>
      <c r="E66" s="1074"/>
      <c r="F66" s="1074"/>
      <c r="G66" s="1074"/>
      <c r="H66" s="1074"/>
    </row>
    <row r="67" spans="1:8">
      <c r="A67" s="735" t="s">
        <v>44</v>
      </c>
      <c r="B67" s="752">
        <v>0.04</v>
      </c>
      <c r="C67" s="752" t="s">
        <v>828</v>
      </c>
      <c r="D67" s="752" t="s">
        <v>828</v>
      </c>
      <c r="E67" s="752" t="s">
        <v>828</v>
      </c>
      <c r="F67" s="752" t="s">
        <v>828</v>
      </c>
      <c r="G67" s="752">
        <v>0.04</v>
      </c>
      <c r="H67" s="752" t="s">
        <v>828</v>
      </c>
    </row>
    <row r="68" spans="1:8">
      <c r="A68" s="735" t="s">
        <v>28</v>
      </c>
      <c r="B68" s="752">
        <v>49.733400000000017</v>
      </c>
      <c r="C68" s="752">
        <v>20.02829999999998</v>
      </c>
      <c r="D68" s="752">
        <v>0.20000000000000004</v>
      </c>
      <c r="E68" s="752">
        <v>11.198999999999986</v>
      </c>
      <c r="F68" s="752">
        <v>0.40760000000000002</v>
      </c>
      <c r="G68" s="752">
        <v>9.7744999999999997</v>
      </c>
      <c r="H68" s="752">
        <v>3.0155999999999992</v>
      </c>
    </row>
    <row r="69" spans="1:8" s="280" customFormat="1">
      <c r="A69" s="729" t="s">
        <v>27</v>
      </c>
      <c r="B69" s="759">
        <v>49.773400000000017</v>
      </c>
      <c r="C69" s="759">
        <v>20.02829999999998</v>
      </c>
      <c r="D69" s="759">
        <v>0.20000000000000004</v>
      </c>
      <c r="E69" s="759">
        <v>11.198999999999986</v>
      </c>
      <c r="F69" s="759">
        <v>0.40760000000000002</v>
      </c>
      <c r="G69" s="759">
        <v>9.8144999999999989</v>
      </c>
      <c r="H69" s="759">
        <v>3.0155999999999992</v>
      </c>
    </row>
    <row r="70" spans="1:8">
      <c r="A70" s="735" t="s">
        <v>26</v>
      </c>
      <c r="B70" s="752">
        <v>32.933300000000031</v>
      </c>
      <c r="C70" s="752">
        <v>25.186400000000003</v>
      </c>
      <c r="D70" s="752">
        <v>6.8900000000000003E-2</v>
      </c>
      <c r="E70" s="752">
        <v>0.48260000000000003</v>
      </c>
      <c r="F70" s="752">
        <v>7.0000000000000007E-2</v>
      </c>
      <c r="G70" s="752">
        <v>5.6163999999999978</v>
      </c>
      <c r="H70" s="752">
        <v>9.2999999999999999E-2</v>
      </c>
    </row>
    <row r="71" spans="1:8">
      <c r="A71" s="743" t="s">
        <v>25</v>
      </c>
      <c r="B71" s="752">
        <v>14.323599999999992</v>
      </c>
      <c r="C71" s="752">
        <v>11.561099999999991</v>
      </c>
      <c r="D71" s="752" t="s">
        <v>828</v>
      </c>
      <c r="E71" s="752">
        <v>1.1440000000000006</v>
      </c>
      <c r="F71" s="752" t="s">
        <v>828</v>
      </c>
      <c r="G71" s="752">
        <v>1.2267999999999999</v>
      </c>
      <c r="H71" s="752">
        <v>0.20649999999999999</v>
      </c>
    </row>
    <row r="72" spans="1:8">
      <c r="A72" s="742" t="s">
        <v>24</v>
      </c>
      <c r="B72" s="752">
        <v>18.621499999999994</v>
      </c>
      <c r="C72" s="752">
        <v>10.855599999999997</v>
      </c>
      <c r="D72" s="752">
        <v>0.02</v>
      </c>
      <c r="E72" s="752">
        <v>4.7837999999999949</v>
      </c>
      <c r="F72" s="752" t="s">
        <v>828</v>
      </c>
      <c r="G72" s="752">
        <v>2.2153</v>
      </c>
      <c r="H72" s="752">
        <v>0.25780000000000003</v>
      </c>
    </row>
    <row r="73" spans="1:8" s="280" customFormat="1">
      <c r="A73" s="727" t="s">
        <v>23</v>
      </c>
      <c r="B73" s="759">
        <v>65.878400000000013</v>
      </c>
      <c r="C73" s="759">
        <v>47.603099999999991</v>
      </c>
      <c r="D73" s="759">
        <v>8.8900000000000007E-2</v>
      </c>
      <c r="E73" s="759">
        <v>6.4103999999999957</v>
      </c>
      <c r="F73" s="759">
        <v>7.0000000000000007E-2</v>
      </c>
      <c r="G73" s="759">
        <v>9.0584999999999987</v>
      </c>
      <c r="H73" s="759">
        <v>0.55730000000000002</v>
      </c>
    </row>
    <row r="74" spans="1:8">
      <c r="A74" s="735" t="s">
        <v>22</v>
      </c>
      <c r="B74" s="752">
        <v>18.518799999999992</v>
      </c>
      <c r="C74" s="752">
        <v>10.960299999999993</v>
      </c>
      <c r="D74" s="752">
        <v>0.13800000000000001</v>
      </c>
      <c r="E74" s="752">
        <v>1.6414000000000006</v>
      </c>
      <c r="F74" s="752">
        <v>0.1</v>
      </c>
      <c r="G74" s="752">
        <v>3.8069000000000002</v>
      </c>
      <c r="H74" s="752">
        <v>0.67939999999999989</v>
      </c>
    </row>
    <row r="75" spans="1:8">
      <c r="A75" s="735" t="s">
        <v>21</v>
      </c>
      <c r="B75" s="752">
        <v>12.265099999999997</v>
      </c>
      <c r="C75" s="752">
        <v>5.9652999999999992</v>
      </c>
      <c r="D75" s="752">
        <v>0.08</v>
      </c>
      <c r="E75" s="752">
        <v>3.6918999999999995</v>
      </c>
      <c r="F75" s="752">
        <v>0.34140000000000004</v>
      </c>
      <c r="G75" s="752">
        <v>1.0339</v>
      </c>
      <c r="H75" s="752">
        <v>0.30680000000000002</v>
      </c>
    </row>
    <row r="76" spans="1:8">
      <c r="A76" s="735" t="s">
        <v>20</v>
      </c>
      <c r="B76" s="752">
        <v>42.331900000000047</v>
      </c>
      <c r="C76" s="752">
        <v>28.547200000000004</v>
      </c>
      <c r="D76" s="752">
        <v>0.10740000000000001</v>
      </c>
      <c r="E76" s="752">
        <v>11.106699999999963</v>
      </c>
      <c r="F76" s="752">
        <v>0.1749</v>
      </c>
      <c r="G76" s="752">
        <v>1.4475000000000005</v>
      </c>
      <c r="H76" s="752">
        <v>0.1178</v>
      </c>
    </row>
    <row r="77" spans="1:8" s="280" customFormat="1">
      <c r="A77" s="739" t="s">
        <v>19</v>
      </c>
      <c r="B77" s="759">
        <v>73.115800000000036</v>
      </c>
      <c r="C77" s="759">
        <v>45.472799999999992</v>
      </c>
      <c r="D77" s="759">
        <v>0.32540000000000002</v>
      </c>
      <c r="E77" s="759">
        <v>16.439999999999962</v>
      </c>
      <c r="F77" s="759">
        <v>0.61630000000000007</v>
      </c>
      <c r="G77" s="759">
        <v>6.2883000000000004</v>
      </c>
      <c r="H77" s="759">
        <v>1.1039999999999999</v>
      </c>
    </row>
    <row r="78" spans="1:8">
      <c r="A78" s="735" t="s">
        <v>18</v>
      </c>
      <c r="B78" s="752">
        <v>26.569900000000025</v>
      </c>
      <c r="C78" s="752">
        <v>19.60080000000001</v>
      </c>
      <c r="D78" s="752">
        <v>5.1999999999999998E-2</v>
      </c>
      <c r="E78" s="752">
        <v>0.75480000000000014</v>
      </c>
      <c r="F78" s="752" t="s">
        <v>828</v>
      </c>
      <c r="G78" s="752">
        <v>4.8215999999999983</v>
      </c>
      <c r="H78" s="752">
        <v>0.10800000000000001</v>
      </c>
    </row>
    <row r="79" spans="1:8">
      <c r="A79" s="735" t="s">
        <v>17</v>
      </c>
      <c r="B79" s="752">
        <v>67.736100000000135</v>
      </c>
      <c r="C79" s="752">
        <v>51.07270000000014</v>
      </c>
      <c r="D79" s="752">
        <v>5.1900000000000002E-2</v>
      </c>
      <c r="E79" s="752">
        <v>6.0837999999999912</v>
      </c>
      <c r="F79" s="752">
        <v>0.12280000000000001</v>
      </c>
      <c r="G79" s="752">
        <v>4.4417999999999989</v>
      </c>
      <c r="H79" s="752">
        <v>0.48480000000000012</v>
      </c>
    </row>
    <row r="80" spans="1:8">
      <c r="A80" s="735" t="s">
        <v>16</v>
      </c>
      <c r="B80" s="752">
        <v>22.13760000000002</v>
      </c>
      <c r="C80" s="752">
        <v>15.726999999999991</v>
      </c>
      <c r="D80" s="752">
        <v>5.5E-2</v>
      </c>
      <c r="E80" s="752">
        <v>1.2416000000000005</v>
      </c>
      <c r="F80" s="752">
        <v>0.13600000000000001</v>
      </c>
      <c r="G80" s="752">
        <v>4.2468999999999992</v>
      </c>
      <c r="H80" s="752">
        <v>0.23830000000000001</v>
      </c>
    </row>
    <row r="81" spans="1:8" s="280" customFormat="1">
      <c r="A81" s="727" t="s">
        <v>15</v>
      </c>
      <c r="B81" s="759">
        <v>116.44360000000017</v>
      </c>
      <c r="C81" s="759">
        <v>86.400500000000136</v>
      </c>
      <c r="D81" s="759">
        <v>0.15889999999999999</v>
      </c>
      <c r="E81" s="759">
        <v>8.0801999999999925</v>
      </c>
      <c r="F81" s="759">
        <v>0.25880000000000003</v>
      </c>
      <c r="G81" s="759">
        <v>13.510299999999997</v>
      </c>
      <c r="H81" s="759">
        <v>0.83110000000000017</v>
      </c>
    </row>
    <row r="82" spans="1:8" s="280" customFormat="1">
      <c r="A82" s="729" t="s">
        <v>14</v>
      </c>
      <c r="B82" s="759">
        <v>255.43780000000021</v>
      </c>
      <c r="C82" s="759">
        <v>179.47640000000015</v>
      </c>
      <c r="D82" s="759">
        <v>0.57320000000000004</v>
      </c>
      <c r="E82" s="759">
        <v>30.930599999999952</v>
      </c>
      <c r="F82" s="759">
        <v>0.94510000000000016</v>
      </c>
      <c r="G82" s="759">
        <v>28.857099999999999</v>
      </c>
      <c r="H82" s="759">
        <v>2.4924000000000004</v>
      </c>
    </row>
    <row r="83" spans="1:8">
      <c r="A83" s="735" t="s">
        <v>13</v>
      </c>
      <c r="B83" s="752">
        <v>47.508100000000091</v>
      </c>
      <c r="C83" s="752">
        <v>18.784699999999983</v>
      </c>
      <c r="D83" s="752">
        <v>0.81720000000000037</v>
      </c>
      <c r="E83" s="752">
        <v>16.545099999999966</v>
      </c>
      <c r="F83" s="752">
        <v>0.57050000000000001</v>
      </c>
      <c r="G83" s="752">
        <v>4.0538000000000007</v>
      </c>
      <c r="H83" s="752">
        <v>0.53959999999999997</v>
      </c>
    </row>
    <row r="84" spans="1:8">
      <c r="A84" s="735" t="s">
        <v>12</v>
      </c>
      <c r="B84" s="752">
        <v>13.757399999999997</v>
      </c>
      <c r="C84" s="752">
        <v>7.0991999999999971</v>
      </c>
      <c r="D84" s="752">
        <v>8.6900000000000005E-2</v>
      </c>
      <c r="E84" s="752">
        <v>4.1484999999999985</v>
      </c>
      <c r="F84" s="752">
        <v>4.5999999999999999E-2</v>
      </c>
      <c r="G84" s="752">
        <v>1.1324000000000001</v>
      </c>
      <c r="H84" s="752">
        <v>0.21790000000000001</v>
      </c>
    </row>
    <row r="85" spans="1:8">
      <c r="A85" s="735" t="s">
        <v>11</v>
      </c>
      <c r="B85" s="752">
        <v>15.644199999999985</v>
      </c>
      <c r="C85" s="752">
        <v>7.1571999999999933</v>
      </c>
      <c r="D85" s="752">
        <v>0.03</v>
      </c>
      <c r="E85" s="752">
        <v>4.5624999999999991</v>
      </c>
      <c r="F85" s="752">
        <v>7.1900000000000006E-2</v>
      </c>
      <c r="G85" s="752">
        <v>2.1978000000000009</v>
      </c>
      <c r="H85" s="752">
        <v>0.49900000000000005</v>
      </c>
    </row>
    <row r="86" spans="1:8" s="280" customFormat="1">
      <c r="A86" s="727" t="s">
        <v>10</v>
      </c>
      <c r="B86" s="759">
        <v>76.909700000000072</v>
      </c>
      <c r="C86" s="759">
        <v>33.041099999999972</v>
      </c>
      <c r="D86" s="759">
        <v>0.93410000000000037</v>
      </c>
      <c r="E86" s="759">
        <v>25.256099999999964</v>
      </c>
      <c r="F86" s="759">
        <v>0.68840000000000001</v>
      </c>
      <c r="G86" s="759">
        <v>7.3840000000000021</v>
      </c>
      <c r="H86" s="759">
        <v>1.2565</v>
      </c>
    </row>
    <row r="87" spans="1:8">
      <c r="A87" s="735" t="s">
        <v>9</v>
      </c>
      <c r="B87" s="752">
        <v>53.933900000000143</v>
      </c>
      <c r="C87" s="752">
        <v>31.516799999999996</v>
      </c>
      <c r="D87" s="752">
        <v>1.3000000000000001E-2</v>
      </c>
      <c r="E87" s="752">
        <v>7.0796999999999901</v>
      </c>
      <c r="F87" s="752">
        <v>0.22389999999999999</v>
      </c>
      <c r="G87" s="752">
        <v>7.0644999999999998</v>
      </c>
      <c r="H87" s="752">
        <v>4.3534999999999977</v>
      </c>
    </row>
    <row r="88" spans="1:8">
      <c r="A88" s="735" t="s">
        <v>8</v>
      </c>
      <c r="B88" s="752">
        <v>18.56939999999998</v>
      </c>
      <c r="C88" s="752">
        <v>8.3861999999999988</v>
      </c>
      <c r="D88" s="752">
        <v>5.1000000000000004E-3</v>
      </c>
      <c r="E88" s="752">
        <v>2.5125000000000006</v>
      </c>
      <c r="F88" s="752">
        <v>0.12940000000000002</v>
      </c>
      <c r="G88" s="752">
        <v>3.6356000000000002</v>
      </c>
      <c r="H88" s="752">
        <v>3.2978000000000001</v>
      </c>
    </row>
    <row r="89" spans="1:8">
      <c r="A89" s="738" t="s">
        <v>7</v>
      </c>
      <c r="B89" s="752">
        <v>152.21119999999991</v>
      </c>
      <c r="C89" s="752">
        <v>76.84069999999997</v>
      </c>
      <c r="D89" s="752">
        <v>1.0230000000000006</v>
      </c>
      <c r="E89" s="752">
        <v>48.058800000000076</v>
      </c>
      <c r="F89" s="752">
        <v>1.6630000000000003</v>
      </c>
      <c r="G89" s="752">
        <v>4.2343999999999999</v>
      </c>
      <c r="H89" s="752">
        <v>9.8192999999999895</v>
      </c>
    </row>
    <row r="90" spans="1:8" s="280" customFormat="1">
      <c r="A90" s="727" t="s">
        <v>6</v>
      </c>
      <c r="B90" s="759">
        <v>224.71450000000004</v>
      </c>
      <c r="C90" s="759">
        <v>116.74369999999996</v>
      </c>
      <c r="D90" s="759">
        <v>1.0411000000000006</v>
      </c>
      <c r="E90" s="759">
        <v>57.651000000000067</v>
      </c>
      <c r="F90" s="759">
        <v>2.0163000000000002</v>
      </c>
      <c r="G90" s="759">
        <v>14.9345</v>
      </c>
      <c r="H90" s="759">
        <v>17.470599999999987</v>
      </c>
    </row>
    <row r="91" spans="1:8">
      <c r="A91" s="736" t="s">
        <v>5</v>
      </c>
      <c r="B91" s="752">
        <v>34.967399999999991</v>
      </c>
      <c r="C91" s="752">
        <v>12.214600000000001</v>
      </c>
      <c r="D91" s="752">
        <v>0.05</v>
      </c>
      <c r="E91" s="752">
        <v>3.8978999999999968</v>
      </c>
      <c r="F91" s="752">
        <v>1.3490000000000002</v>
      </c>
      <c r="G91" s="752">
        <v>7.2645999999999979</v>
      </c>
      <c r="H91" s="752">
        <v>5.7176</v>
      </c>
    </row>
    <row r="92" spans="1:8">
      <c r="A92" s="735" t="s">
        <v>4</v>
      </c>
      <c r="B92" s="752">
        <v>44.69239999999995</v>
      </c>
      <c r="C92" s="752">
        <v>23.068099999999998</v>
      </c>
      <c r="D92" s="752">
        <v>5.0000000000000001E-3</v>
      </c>
      <c r="E92" s="752">
        <v>1.5560000000000005</v>
      </c>
      <c r="F92" s="752">
        <v>0.46499999999999997</v>
      </c>
      <c r="G92" s="752">
        <v>12.980599999999987</v>
      </c>
      <c r="H92" s="752">
        <v>2.0242</v>
      </c>
    </row>
    <row r="93" spans="1:8">
      <c r="A93" s="735" t="s">
        <v>3</v>
      </c>
      <c r="B93" s="752">
        <v>12.427699999999987</v>
      </c>
      <c r="C93" s="752">
        <v>4.4354999999999993</v>
      </c>
      <c r="D93" s="752">
        <v>0.14299999999999999</v>
      </c>
      <c r="E93" s="752">
        <v>1.9010000000000005</v>
      </c>
      <c r="F93" s="752">
        <v>0.124</v>
      </c>
      <c r="G93" s="752">
        <v>1.2893000000000003</v>
      </c>
      <c r="H93" s="752">
        <v>2.1859000000000006</v>
      </c>
    </row>
    <row r="94" spans="1:8" s="280" customFormat="1">
      <c r="A94" s="727" t="s">
        <v>2</v>
      </c>
      <c r="B94" s="759">
        <v>92.08749999999992</v>
      </c>
      <c r="C94" s="759">
        <v>39.718199999999996</v>
      </c>
      <c r="D94" s="759">
        <v>0.19799999999999998</v>
      </c>
      <c r="E94" s="759">
        <v>7.354899999999998</v>
      </c>
      <c r="F94" s="759">
        <v>1.9380000000000002</v>
      </c>
      <c r="G94" s="759">
        <v>21.534499999999984</v>
      </c>
      <c r="H94" s="759">
        <v>9.9276999999999997</v>
      </c>
    </row>
    <row r="95" spans="1:8" s="280" customFormat="1">
      <c r="A95" s="729" t="s">
        <v>1</v>
      </c>
      <c r="B95" s="759">
        <v>393.71170000000006</v>
      </c>
      <c r="C95" s="759">
        <v>189.5029999999999</v>
      </c>
      <c r="D95" s="759">
        <v>2.1732000000000005</v>
      </c>
      <c r="E95" s="759">
        <v>90.262000000000029</v>
      </c>
      <c r="F95" s="759">
        <v>4.6427000000000005</v>
      </c>
      <c r="G95" s="759">
        <v>43.852999999999987</v>
      </c>
      <c r="H95" s="759">
        <v>28.654799999999987</v>
      </c>
    </row>
    <row r="96" spans="1:8" s="280" customFormat="1">
      <c r="A96" s="727" t="s">
        <v>290</v>
      </c>
      <c r="B96" s="759">
        <v>698.92290000000025</v>
      </c>
      <c r="C96" s="759">
        <v>389.00770000000006</v>
      </c>
      <c r="D96" s="759">
        <v>2.9464000000000006</v>
      </c>
      <c r="E96" s="759">
        <v>132.39159999999998</v>
      </c>
      <c r="F96" s="759">
        <v>5.9954000000000001</v>
      </c>
      <c r="G96" s="759">
        <v>82.524599999999964</v>
      </c>
      <c r="H96" s="759">
        <v>34.16279999999999</v>
      </c>
    </row>
    <row r="97" spans="1:8">
      <c r="A97" s="1074" t="s">
        <v>827</v>
      </c>
      <c r="B97" s="1074"/>
      <c r="C97" s="1074"/>
      <c r="D97" s="1074"/>
      <c r="E97" s="1074"/>
      <c r="F97" s="1074"/>
      <c r="G97" s="1074"/>
      <c r="H97" s="1074"/>
    </row>
    <row r="98" spans="1:8">
      <c r="A98" s="735" t="s">
        <v>44</v>
      </c>
      <c r="B98" s="752">
        <v>16533.309799999995</v>
      </c>
      <c r="C98" s="752">
        <v>10465.431599999994</v>
      </c>
      <c r="D98" s="752">
        <v>116.1862</v>
      </c>
      <c r="E98" s="752">
        <v>31.259500000000003</v>
      </c>
      <c r="F98" s="752">
        <v>2631.629699999999</v>
      </c>
      <c r="G98" s="752">
        <v>700.4122000000001</v>
      </c>
      <c r="H98" s="752">
        <v>264.43010000000004</v>
      </c>
    </row>
    <row r="99" spans="1:8">
      <c r="A99" s="735" t="s">
        <v>28</v>
      </c>
      <c r="B99" s="752">
        <v>68724.989100000254</v>
      </c>
      <c r="C99" s="752">
        <v>40297.204799999905</v>
      </c>
      <c r="D99" s="752">
        <v>353.27609999999999</v>
      </c>
      <c r="E99" s="752">
        <v>1719.8917999999821</v>
      </c>
      <c r="F99" s="752">
        <v>15124.988800000014</v>
      </c>
      <c r="G99" s="752">
        <v>3742.2634999999891</v>
      </c>
      <c r="H99" s="752">
        <v>1949.9153999999889</v>
      </c>
    </row>
    <row r="100" spans="1:8" s="280" customFormat="1">
      <c r="A100" s="729" t="s">
        <v>27</v>
      </c>
      <c r="B100" s="759">
        <v>85258.298900000256</v>
      </c>
      <c r="C100" s="759">
        <v>50762.636399999901</v>
      </c>
      <c r="D100" s="759">
        <v>469.46229999999997</v>
      </c>
      <c r="E100" s="759">
        <v>1751.1512999999823</v>
      </c>
      <c r="F100" s="759">
        <v>17756.618500000011</v>
      </c>
      <c r="G100" s="759">
        <v>4442.6756999999889</v>
      </c>
      <c r="H100" s="759">
        <v>2214.345499999989</v>
      </c>
    </row>
    <row r="101" spans="1:8">
      <c r="A101" s="735" t="s">
        <v>26</v>
      </c>
      <c r="B101" s="752">
        <v>54971.544999999933</v>
      </c>
      <c r="C101" s="752">
        <v>40040.84450000029</v>
      </c>
      <c r="D101" s="752">
        <v>102.6936</v>
      </c>
      <c r="E101" s="752">
        <v>592.91969999999515</v>
      </c>
      <c r="F101" s="752">
        <v>10957.645999999999</v>
      </c>
      <c r="G101" s="752">
        <v>1087.2842999999973</v>
      </c>
      <c r="H101" s="752">
        <v>183.37</v>
      </c>
    </row>
    <row r="102" spans="1:8">
      <c r="A102" s="743" t="s">
        <v>25</v>
      </c>
      <c r="B102" s="752">
        <v>22361.032600000086</v>
      </c>
      <c r="C102" s="752">
        <v>16083.299300000062</v>
      </c>
      <c r="D102" s="752">
        <v>1.5131000000000001</v>
      </c>
      <c r="E102" s="752">
        <v>148.74260000000032</v>
      </c>
      <c r="F102" s="752">
        <v>5078.4502999999977</v>
      </c>
      <c r="G102" s="752">
        <v>405.13599999999985</v>
      </c>
      <c r="H102" s="752">
        <v>22.215499999999992</v>
      </c>
    </row>
    <row r="103" spans="1:8">
      <c r="A103" s="742" t="s">
        <v>24</v>
      </c>
      <c r="B103" s="752">
        <v>36406.080400000283</v>
      </c>
      <c r="C103" s="752">
        <v>23893.083700000145</v>
      </c>
      <c r="D103" s="752">
        <v>62.745799999999996</v>
      </c>
      <c r="E103" s="752">
        <v>418.54659999999944</v>
      </c>
      <c r="F103" s="752">
        <v>6764.2373999999991</v>
      </c>
      <c r="G103" s="752">
        <v>3922.3206999999943</v>
      </c>
      <c r="H103" s="752">
        <v>53.252700000000019</v>
      </c>
    </row>
    <row r="104" spans="1:8" s="280" customFormat="1">
      <c r="A104" s="727" t="s">
        <v>23</v>
      </c>
      <c r="B104" s="759">
        <v>113738.6580000003</v>
      </c>
      <c r="C104" s="759">
        <v>80017.227500000503</v>
      </c>
      <c r="D104" s="759">
        <v>166.95249999999999</v>
      </c>
      <c r="E104" s="759">
        <v>1160.2088999999949</v>
      </c>
      <c r="F104" s="759">
        <v>22800.333699999996</v>
      </c>
      <c r="G104" s="759">
        <v>5414.7409999999909</v>
      </c>
      <c r="H104" s="759">
        <v>258.83820000000003</v>
      </c>
    </row>
    <row r="105" spans="1:8">
      <c r="A105" s="735" t="s">
        <v>22</v>
      </c>
      <c r="B105" s="752">
        <v>58291.889700000116</v>
      </c>
      <c r="C105" s="752">
        <v>38735.442000000105</v>
      </c>
      <c r="D105" s="752">
        <v>228.09719999999999</v>
      </c>
      <c r="E105" s="752">
        <v>492.49929999999847</v>
      </c>
      <c r="F105" s="752">
        <v>13335.723500000002</v>
      </c>
      <c r="G105" s="752">
        <v>1557.5190999999991</v>
      </c>
      <c r="H105" s="752">
        <v>359.05129999999951</v>
      </c>
    </row>
    <row r="106" spans="1:8">
      <c r="A106" s="735" t="s">
        <v>21</v>
      </c>
      <c r="B106" s="752">
        <v>45671.678300000349</v>
      </c>
      <c r="C106" s="752">
        <v>28351.707800000138</v>
      </c>
      <c r="D106" s="752">
        <v>2.6420999999999983</v>
      </c>
      <c r="E106" s="752">
        <v>323.2411000000011</v>
      </c>
      <c r="F106" s="752">
        <v>11104.484000000009</v>
      </c>
      <c r="G106" s="752">
        <v>1607.1693999999984</v>
      </c>
      <c r="H106" s="752">
        <v>34.205200000000012</v>
      </c>
    </row>
    <row r="107" spans="1:8">
      <c r="A107" s="735" t="s">
        <v>20</v>
      </c>
      <c r="B107" s="752">
        <v>33294.929300000593</v>
      </c>
      <c r="C107" s="752">
        <v>23940.562100000298</v>
      </c>
      <c r="D107" s="752">
        <v>64.955399999999997</v>
      </c>
      <c r="E107" s="752">
        <v>448.87699999999245</v>
      </c>
      <c r="F107" s="752">
        <v>5644.2169000000031</v>
      </c>
      <c r="G107" s="752">
        <v>689.9129999999991</v>
      </c>
      <c r="H107" s="752">
        <v>37.454200000000021</v>
      </c>
    </row>
    <row r="108" spans="1:8" s="280" customFormat="1">
      <c r="A108" s="739" t="s">
        <v>19</v>
      </c>
      <c r="B108" s="759">
        <v>137258.49730000107</v>
      </c>
      <c r="C108" s="759">
        <v>91027.711900000548</v>
      </c>
      <c r="D108" s="759">
        <v>295.69470000000001</v>
      </c>
      <c r="E108" s="759">
        <v>1264.6173999999919</v>
      </c>
      <c r="F108" s="759">
        <v>30084.424400000014</v>
      </c>
      <c r="G108" s="759">
        <v>3854.6014999999966</v>
      </c>
      <c r="H108" s="759">
        <v>430.71069999999952</v>
      </c>
    </row>
    <row r="109" spans="1:8">
      <c r="A109" s="735" t="s">
        <v>18</v>
      </c>
      <c r="B109" s="752">
        <v>47659.129400000355</v>
      </c>
      <c r="C109" s="752">
        <v>33950.306800000384</v>
      </c>
      <c r="D109" s="752">
        <v>118.33359999999998</v>
      </c>
      <c r="E109" s="752">
        <v>370.01049999999987</v>
      </c>
      <c r="F109" s="752">
        <v>9728.2857999999978</v>
      </c>
      <c r="G109" s="752">
        <v>897.2339999999981</v>
      </c>
      <c r="H109" s="752">
        <v>205.78120000000001</v>
      </c>
    </row>
    <row r="110" spans="1:8">
      <c r="A110" s="735" t="s">
        <v>17</v>
      </c>
      <c r="B110" s="752">
        <v>55787.721000000747</v>
      </c>
      <c r="C110" s="752">
        <v>43046.537100000467</v>
      </c>
      <c r="D110" s="752">
        <v>380.2466999999989</v>
      </c>
      <c r="E110" s="752">
        <v>858.11429999997335</v>
      </c>
      <c r="F110" s="752">
        <v>7980.8582000000051</v>
      </c>
      <c r="G110" s="752">
        <v>1225.2128999999982</v>
      </c>
      <c r="H110" s="752">
        <v>140.32690000000005</v>
      </c>
    </row>
    <row r="111" spans="1:8">
      <c r="A111" s="735" t="s">
        <v>16</v>
      </c>
      <c r="B111" s="752">
        <v>52342.96960000015</v>
      </c>
      <c r="C111" s="752">
        <v>41322.563500000135</v>
      </c>
      <c r="D111" s="752">
        <v>41.436799999999998</v>
      </c>
      <c r="E111" s="752">
        <v>857.94089999999596</v>
      </c>
      <c r="F111" s="752">
        <v>7785.2522999999937</v>
      </c>
      <c r="G111" s="752">
        <v>1161.8842999999986</v>
      </c>
      <c r="H111" s="752">
        <v>216.40000000000018</v>
      </c>
    </row>
    <row r="112" spans="1:8" s="280" customFormat="1">
      <c r="A112" s="727" t="s">
        <v>15</v>
      </c>
      <c r="B112" s="759">
        <v>155789.82000000126</v>
      </c>
      <c r="C112" s="759">
        <v>118319.40740000099</v>
      </c>
      <c r="D112" s="759">
        <v>540.01709999999889</v>
      </c>
      <c r="E112" s="759">
        <v>2086.0656999999692</v>
      </c>
      <c r="F112" s="759">
        <v>25494.396299999997</v>
      </c>
      <c r="G112" s="759">
        <v>3284.3311999999951</v>
      </c>
      <c r="H112" s="759">
        <v>562.50810000000024</v>
      </c>
    </row>
    <row r="113" spans="1:8" s="280" customFormat="1">
      <c r="A113" s="729" t="s">
        <v>14</v>
      </c>
      <c r="B113" s="759">
        <v>406786.97530000255</v>
      </c>
      <c r="C113" s="759">
        <v>289364.34680000204</v>
      </c>
      <c r="D113" s="759">
        <v>1002.6642999999988</v>
      </c>
      <c r="E113" s="759">
        <v>4510.8919999999562</v>
      </c>
      <c r="F113" s="759">
        <v>78379.154399999999</v>
      </c>
      <c r="G113" s="759">
        <v>12553.673699999983</v>
      </c>
      <c r="H113" s="759">
        <v>1252.0569999999998</v>
      </c>
    </row>
    <row r="114" spans="1:8">
      <c r="A114" s="735" t="s">
        <v>13</v>
      </c>
      <c r="B114" s="752">
        <v>50741.096000000733</v>
      </c>
      <c r="C114" s="752">
        <v>26058.937600000074</v>
      </c>
      <c r="D114" s="752">
        <v>162.76820000000026</v>
      </c>
      <c r="E114" s="752">
        <v>475.08700000000351</v>
      </c>
      <c r="F114" s="752">
        <v>12810.013300000026</v>
      </c>
      <c r="G114" s="752">
        <v>2146.4806999999973</v>
      </c>
      <c r="H114" s="752">
        <v>137.84030000000004</v>
      </c>
    </row>
    <row r="115" spans="1:8">
      <c r="A115" s="735" t="s">
        <v>12</v>
      </c>
      <c r="B115" s="752">
        <v>41429.082800000215</v>
      </c>
      <c r="C115" s="752">
        <v>19730.128500000075</v>
      </c>
      <c r="D115" s="752">
        <v>71.940600000000003</v>
      </c>
      <c r="E115" s="752">
        <v>185.01090000000005</v>
      </c>
      <c r="F115" s="752">
        <v>11306.2516</v>
      </c>
      <c r="G115" s="752">
        <v>1907.6063999999967</v>
      </c>
      <c r="H115" s="752">
        <v>521.31640000000016</v>
      </c>
    </row>
    <row r="116" spans="1:8">
      <c r="A116" s="735" t="s">
        <v>11</v>
      </c>
      <c r="B116" s="752">
        <v>13438.455200000026</v>
      </c>
      <c r="C116" s="752">
        <v>6135.3971000000311</v>
      </c>
      <c r="D116" s="752">
        <v>8.0258999999999894</v>
      </c>
      <c r="E116" s="752">
        <v>207.39270000000116</v>
      </c>
      <c r="F116" s="752">
        <v>3643.6195999999991</v>
      </c>
      <c r="G116" s="752">
        <v>1311.5464999999956</v>
      </c>
      <c r="H116" s="752">
        <v>40.120900000000027</v>
      </c>
    </row>
    <row r="117" spans="1:8" s="280" customFormat="1">
      <c r="A117" s="727" t="s">
        <v>10</v>
      </c>
      <c r="B117" s="759">
        <v>105608.63400000098</v>
      </c>
      <c r="C117" s="759">
        <v>51924.46320000018</v>
      </c>
      <c r="D117" s="759">
        <v>242.73470000000026</v>
      </c>
      <c r="E117" s="759">
        <v>867.49060000000475</v>
      </c>
      <c r="F117" s="759">
        <v>27759.884500000022</v>
      </c>
      <c r="G117" s="759">
        <v>5365.6335999999901</v>
      </c>
      <c r="H117" s="759">
        <v>699.27760000000023</v>
      </c>
    </row>
    <row r="118" spans="1:8">
      <c r="A118" s="735" t="s">
        <v>9</v>
      </c>
      <c r="B118" s="752">
        <v>97058.992199999935</v>
      </c>
      <c r="C118" s="752">
        <v>61376.8418000003</v>
      </c>
      <c r="D118" s="752">
        <v>1226.9939999999999</v>
      </c>
      <c r="E118" s="752">
        <v>439.3229999999993</v>
      </c>
      <c r="F118" s="752">
        <v>15688.168700000011</v>
      </c>
      <c r="G118" s="752">
        <v>3983.5048999999881</v>
      </c>
      <c r="H118" s="752">
        <v>4735.6419999999835</v>
      </c>
    </row>
    <row r="119" spans="1:8">
      <c r="A119" s="735" t="s">
        <v>8</v>
      </c>
      <c r="B119" s="752">
        <v>78973.863000000143</v>
      </c>
      <c r="C119" s="752">
        <v>44514.160100000001</v>
      </c>
      <c r="D119" s="752">
        <v>281.52079999999995</v>
      </c>
      <c r="E119" s="752">
        <v>263.35790000000009</v>
      </c>
      <c r="F119" s="752">
        <v>20923.664499999984</v>
      </c>
      <c r="G119" s="752">
        <v>2210.6748000000011</v>
      </c>
      <c r="H119" s="752">
        <v>928.56309999999928</v>
      </c>
    </row>
    <row r="120" spans="1:8">
      <c r="A120" s="738" t="s">
        <v>7</v>
      </c>
      <c r="B120" s="752">
        <v>82433.887700001171</v>
      </c>
      <c r="C120" s="752">
        <v>47864.101399999883</v>
      </c>
      <c r="D120" s="752">
        <v>252.41130000000072</v>
      </c>
      <c r="E120" s="752">
        <v>1486.8651999999056</v>
      </c>
      <c r="F120" s="752">
        <v>18245.269500000028</v>
      </c>
      <c r="G120" s="752">
        <v>1771.290999999997</v>
      </c>
      <c r="H120" s="752">
        <v>2965.4442999999856</v>
      </c>
    </row>
    <row r="121" spans="1:8" s="280" customFormat="1">
      <c r="A121" s="727" t="s">
        <v>6</v>
      </c>
      <c r="B121" s="759">
        <v>258466.74290000123</v>
      </c>
      <c r="C121" s="759">
        <v>153755.10330000019</v>
      </c>
      <c r="D121" s="759">
        <v>1760.9261000000006</v>
      </c>
      <c r="E121" s="759">
        <v>2189.546099999905</v>
      </c>
      <c r="F121" s="759">
        <v>54857.102700000018</v>
      </c>
      <c r="G121" s="759">
        <v>7965.4706999999871</v>
      </c>
      <c r="H121" s="759">
        <v>8629.6493999999693</v>
      </c>
    </row>
    <row r="122" spans="1:8">
      <c r="A122" s="736" t="s">
        <v>5</v>
      </c>
      <c r="B122" s="752">
        <v>95507.152000000046</v>
      </c>
      <c r="C122" s="752">
        <v>61221.909900000159</v>
      </c>
      <c r="D122" s="752">
        <v>125.1772</v>
      </c>
      <c r="E122" s="752">
        <v>978.02479999999548</v>
      </c>
      <c r="F122" s="752">
        <v>18145.421900000027</v>
      </c>
      <c r="G122" s="752">
        <v>5152.5735999999879</v>
      </c>
      <c r="H122" s="752">
        <v>2818.007999999988</v>
      </c>
    </row>
    <row r="123" spans="1:8">
      <c r="A123" s="735" t="s">
        <v>4</v>
      </c>
      <c r="B123" s="752">
        <v>121101.74169999888</v>
      </c>
      <c r="C123" s="752">
        <v>75714.728800000084</v>
      </c>
      <c r="D123" s="752">
        <v>1096.0918999999994</v>
      </c>
      <c r="E123" s="752">
        <v>371.4552000000001</v>
      </c>
      <c r="F123" s="752">
        <v>24288.40240000001</v>
      </c>
      <c r="G123" s="752">
        <v>4563.0254999999916</v>
      </c>
      <c r="H123" s="752">
        <v>3192.6906999999956</v>
      </c>
    </row>
    <row r="124" spans="1:8">
      <c r="A124" s="735" t="s">
        <v>3</v>
      </c>
      <c r="B124" s="752">
        <v>53933.21870000023</v>
      </c>
      <c r="C124" s="752">
        <v>32636.340200000053</v>
      </c>
      <c r="D124" s="752">
        <v>219.80400000000003</v>
      </c>
      <c r="E124" s="752">
        <v>1026.240499999996</v>
      </c>
      <c r="F124" s="752">
        <v>9059.9419999999955</v>
      </c>
      <c r="G124" s="752">
        <v>1773.5551999999984</v>
      </c>
      <c r="H124" s="752">
        <v>3064.4769999999935</v>
      </c>
    </row>
    <row r="125" spans="1:8" s="280" customFormat="1">
      <c r="A125" s="727" t="s">
        <v>2</v>
      </c>
      <c r="B125" s="759">
        <v>270542.11239999917</v>
      </c>
      <c r="C125" s="759">
        <v>169572.97890000031</v>
      </c>
      <c r="D125" s="759">
        <v>1441.0730999999996</v>
      </c>
      <c r="E125" s="759">
        <v>2375.7204999999913</v>
      </c>
      <c r="F125" s="759">
        <v>51493.766300000032</v>
      </c>
      <c r="G125" s="759">
        <v>11489.154299999978</v>
      </c>
      <c r="H125" s="759">
        <v>9075.175699999978</v>
      </c>
    </row>
    <row r="126" spans="1:8" s="280" customFormat="1">
      <c r="A126" s="729" t="s">
        <v>1</v>
      </c>
      <c r="B126" s="759">
        <v>634617.48930000141</v>
      </c>
      <c r="C126" s="759">
        <v>375252.54540000064</v>
      </c>
      <c r="D126" s="759">
        <v>3444.7339000000002</v>
      </c>
      <c r="E126" s="759">
        <v>5432.7571999999018</v>
      </c>
      <c r="F126" s="759">
        <v>134110.75350000008</v>
      </c>
      <c r="G126" s="759">
        <v>24820.258599999957</v>
      </c>
      <c r="H126" s="759">
        <v>18404.102699999945</v>
      </c>
    </row>
    <row r="127" spans="1:8" s="280" customFormat="1">
      <c r="A127" s="727" t="s">
        <v>290</v>
      </c>
      <c r="B127" s="759">
        <v>1126662.7635000043</v>
      </c>
      <c r="C127" s="759">
        <v>715379.52860000264</v>
      </c>
      <c r="D127" s="759">
        <v>4916.8604999999989</v>
      </c>
      <c r="E127" s="759">
        <v>11694.800499999841</v>
      </c>
      <c r="F127" s="759">
        <v>230246.52640000009</v>
      </c>
      <c r="G127" s="759">
        <v>41816.60799999992</v>
      </c>
      <c r="H127" s="759">
        <v>21870.505199999934</v>
      </c>
    </row>
    <row r="128" spans="1:8">
      <c r="A128" s="1074" t="s">
        <v>826</v>
      </c>
      <c r="B128" s="1074"/>
      <c r="C128" s="1074"/>
      <c r="D128" s="1074"/>
      <c r="E128" s="1074"/>
      <c r="F128" s="1074"/>
      <c r="G128" s="1074"/>
      <c r="H128" s="1074"/>
    </row>
    <row r="129" spans="1:8">
      <c r="A129" s="735" t="s">
        <v>44</v>
      </c>
      <c r="B129" s="752">
        <v>15415.9023</v>
      </c>
      <c r="C129" s="752">
        <v>7657.4346999999989</v>
      </c>
      <c r="D129" s="752">
        <v>30.36</v>
      </c>
      <c r="E129" s="752">
        <v>76.3399</v>
      </c>
      <c r="F129" s="752">
        <v>2217.1774999999998</v>
      </c>
      <c r="G129" s="752">
        <v>3029.8556999999996</v>
      </c>
      <c r="H129" s="752">
        <v>69.916799999999995</v>
      </c>
    </row>
    <row r="130" spans="1:8">
      <c r="A130" s="735" t="s">
        <v>28</v>
      </c>
      <c r="B130" s="752">
        <v>148128.98090000055</v>
      </c>
      <c r="C130" s="752">
        <v>85459.991900000299</v>
      </c>
      <c r="D130" s="752">
        <v>304.71659999999991</v>
      </c>
      <c r="E130" s="752">
        <v>1494.4701999999756</v>
      </c>
      <c r="F130" s="752">
        <v>31244.708299999962</v>
      </c>
      <c r="G130" s="752">
        <v>19434.16410000002</v>
      </c>
      <c r="H130" s="752">
        <v>1191.6882999999955</v>
      </c>
    </row>
    <row r="131" spans="1:8" s="280" customFormat="1">
      <c r="A131" s="729" t="s">
        <v>27</v>
      </c>
      <c r="B131" s="759">
        <v>163544.88320000053</v>
      </c>
      <c r="C131" s="759">
        <v>93117.426600000297</v>
      </c>
      <c r="D131" s="759">
        <v>335.07659999999993</v>
      </c>
      <c r="E131" s="759">
        <v>1570.8100999999756</v>
      </c>
      <c r="F131" s="759">
        <v>33461.88579999996</v>
      </c>
      <c r="G131" s="759">
        <v>22464.01980000002</v>
      </c>
      <c r="H131" s="759">
        <v>1261.6050999999954</v>
      </c>
    </row>
    <row r="132" spans="1:8">
      <c r="A132" s="735" t="s">
        <v>26</v>
      </c>
      <c r="B132" s="752">
        <v>169890.55140000244</v>
      </c>
      <c r="C132" s="752">
        <v>115262.36550000048</v>
      </c>
      <c r="D132" s="752">
        <v>2050.8183999999987</v>
      </c>
      <c r="E132" s="752">
        <v>2885.5300000000079</v>
      </c>
      <c r="F132" s="752">
        <v>35658.556499999955</v>
      </c>
      <c r="G132" s="752">
        <v>11630.394700000048</v>
      </c>
      <c r="H132" s="752">
        <v>680.3501</v>
      </c>
    </row>
    <row r="133" spans="1:8">
      <c r="A133" s="743" t="s">
        <v>25</v>
      </c>
      <c r="B133" s="752">
        <v>66970.055100000231</v>
      </c>
      <c r="C133" s="752">
        <v>47031.263600000137</v>
      </c>
      <c r="D133" s="752">
        <v>570.29000000000008</v>
      </c>
      <c r="E133" s="752">
        <v>919.18049999999414</v>
      </c>
      <c r="F133" s="752">
        <v>12993.985500000012</v>
      </c>
      <c r="G133" s="752">
        <v>4371.8284000000031</v>
      </c>
      <c r="H133" s="752">
        <v>57.965199999999996</v>
      </c>
    </row>
    <row r="134" spans="1:8">
      <c r="A134" s="742" t="s">
        <v>24</v>
      </c>
      <c r="B134" s="752">
        <v>80771.659999999538</v>
      </c>
      <c r="C134" s="752">
        <v>50552.878400000067</v>
      </c>
      <c r="D134" s="752">
        <v>147.43269999999998</v>
      </c>
      <c r="E134" s="752">
        <v>334.2942000000001</v>
      </c>
      <c r="F134" s="752">
        <v>15184.364000000005</v>
      </c>
      <c r="G134" s="752">
        <v>13235.084300000028</v>
      </c>
      <c r="H134" s="752">
        <v>17.915300000000002</v>
      </c>
    </row>
    <row r="135" spans="1:8" s="280" customFormat="1">
      <c r="A135" s="727" t="s">
        <v>23</v>
      </c>
      <c r="B135" s="759">
        <v>317632.26650000224</v>
      </c>
      <c r="C135" s="759">
        <v>212846.50750000068</v>
      </c>
      <c r="D135" s="759">
        <v>2768.5410999999986</v>
      </c>
      <c r="E135" s="759">
        <v>4139.0047000000022</v>
      </c>
      <c r="F135" s="759">
        <v>63836.905999999974</v>
      </c>
      <c r="G135" s="759">
        <v>29237.307400000078</v>
      </c>
      <c r="H135" s="759">
        <v>756.23059999999998</v>
      </c>
    </row>
    <row r="136" spans="1:8">
      <c r="A136" s="735" t="s">
        <v>22</v>
      </c>
      <c r="B136" s="752">
        <v>155489.36979999981</v>
      </c>
      <c r="C136" s="752">
        <v>98154.045800000327</v>
      </c>
      <c r="D136" s="752">
        <v>234.08840000000001</v>
      </c>
      <c r="E136" s="752">
        <v>1973.6459999999943</v>
      </c>
      <c r="F136" s="752">
        <v>30484.365899999997</v>
      </c>
      <c r="G136" s="752">
        <v>16915.038900000007</v>
      </c>
      <c r="H136" s="752">
        <v>405.96749999999957</v>
      </c>
    </row>
    <row r="137" spans="1:8">
      <c r="A137" s="735" t="s">
        <v>21</v>
      </c>
      <c r="B137" s="752">
        <v>90045.636499999891</v>
      </c>
      <c r="C137" s="752">
        <v>59811.99000000026</v>
      </c>
      <c r="D137" s="752">
        <v>36.642500000000013</v>
      </c>
      <c r="E137" s="752">
        <v>541.38529999999901</v>
      </c>
      <c r="F137" s="752">
        <v>19203.690599999994</v>
      </c>
      <c r="G137" s="752">
        <v>8505.6721000000107</v>
      </c>
      <c r="H137" s="752">
        <v>13.301799999999995</v>
      </c>
    </row>
    <row r="138" spans="1:8">
      <c r="A138" s="735" t="s">
        <v>20</v>
      </c>
      <c r="B138" s="752">
        <v>76149.708800000153</v>
      </c>
      <c r="C138" s="752">
        <v>53145.502800000148</v>
      </c>
      <c r="D138" s="752">
        <v>80.831900000000019</v>
      </c>
      <c r="E138" s="752">
        <v>254.13070000000263</v>
      </c>
      <c r="F138" s="752">
        <v>16371.606200000006</v>
      </c>
      <c r="G138" s="752">
        <v>4605.1134000000056</v>
      </c>
      <c r="H138" s="752">
        <v>14.120000000000001</v>
      </c>
    </row>
    <row r="139" spans="1:8" s="280" customFormat="1">
      <c r="A139" s="739" t="s">
        <v>19</v>
      </c>
      <c r="B139" s="759">
        <v>321684.71509999986</v>
      </c>
      <c r="C139" s="759">
        <v>211111.53860000073</v>
      </c>
      <c r="D139" s="759">
        <v>351.56280000000004</v>
      </c>
      <c r="E139" s="759">
        <v>2769.1619999999957</v>
      </c>
      <c r="F139" s="759">
        <v>66059.662700000001</v>
      </c>
      <c r="G139" s="759">
        <v>30025.824400000023</v>
      </c>
      <c r="H139" s="759">
        <v>433.38929999999959</v>
      </c>
    </row>
    <row r="140" spans="1:8">
      <c r="A140" s="735" t="s">
        <v>18</v>
      </c>
      <c r="B140" s="752">
        <v>148682.35829999991</v>
      </c>
      <c r="C140" s="752">
        <v>104797.60419999968</v>
      </c>
      <c r="D140" s="752">
        <v>156.53689999999997</v>
      </c>
      <c r="E140" s="752">
        <v>851.76019999999812</v>
      </c>
      <c r="F140" s="752">
        <v>32050.13270000002</v>
      </c>
      <c r="G140" s="752">
        <v>8825.8581000000086</v>
      </c>
      <c r="H140" s="752">
        <v>508.13220000000007</v>
      </c>
    </row>
    <row r="141" spans="1:8">
      <c r="A141" s="735" t="s">
        <v>17</v>
      </c>
      <c r="B141" s="752">
        <v>158126.77260000096</v>
      </c>
      <c r="C141" s="752">
        <v>116031.70509999969</v>
      </c>
      <c r="D141" s="752">
        <v>643.76249999999936</v>
      </c>
      <c r="E141" s="752">
        <v>2175.215400000006</v>
      </c>
      <c r="F141" s="752">
        <v>28342.200400000016</v>
      </c>
      <c r="G141" s="752">
        <v>7155.9315000000088</v>
      </c>
      <c r="H141" s="752">
        <v>705.53269999999986</v>
      </c>
    </row>
    <row r="142" spans="1:8">
      <c r="A142" s="735" t="s">
        <v>16</v>
      </c>
      <c r="B142" s="752">
        <v>140584.76459999959</v>
      </c>
      <c r="C142" s="752">
        <v>106946.6275999998</v>
      </c>
      <c r="D142" s="752">
        <v>461.50090000000012</v>
      </c>
      <c r="E142" s="752">
        <v>1463.1291999999946</v>
      </c>
      <c r="F142" s="752">
        <v>23152.923500000012</v>
      </c>
      <c r="G142" s="752">
        <v>6396.0507000000052</v>
      </c>
      <c r="H142" s="752">
        <v>222.87860000000009</v>
      </c>
    </row>
    <row r="143" spans="1:8" s="280" customFormat="1">
      <c r="A143" s="727" t="s">
        <v>15</v>
      </c>
      <c r="B143" s="759">
        <v>447393.89550000045</v>
      </c>
      <c r="C143" s="759">
        <v>327775.93689999916</v>
      </c>
      <c r="D143" s="759">
        <v>1261.8002999999994</v>
      </c>
      <c r="E143" s="759">
        <v>4490.1047999999992</v>
      </c>
      <c r="F143" s="759">
        <v>83545.256600000052</v>
      </c>
      <c r="G143" s="759">
        <v>22377.840300000025</v>
      </c>
      <c r="H143" s="759">
        <v>1436.5435</v>
      </c>
    </row>
    <row r="144" spans="1:8" s="280" customFormat="1">
      <c r="A144" s="729" t="s">
        <v>14</v>
      </c>
      <c r="B144" s="759">
        <v>1086710.8771000025</v>
      </c>
      <c r="C144" s="759">
        <v>751733.98300000059</v>
      </c>
      <c r="D144" s="759">
        <v>4381.9041999999981</v>
      </c>
      <c r="E144" s="759">
        <v>11398.271499999995</v>
      </c>
      <c r="F144" s="759">
        <v>213441.8253</v>
      </c>
      <c r="G144" s="759">
        <v>81640.97210000013</v>
      </c>
      <c r="H144" s="759">
        <v>2626.1633999999995</v>
      </c>
    </row>
    <row r="145" spans="1:8">
      <c r="A145" s="735" t="s">
        <v>13</v>
      </c>
      <c r="B145" s="752">
        <v>153816.96770000024</v>
      </c>
      <c r="C145" s="752">
        <v>75890.340900000083</v>
      </c>
      <c r="D145" s="752">
        <v>677.80789999999649</v>
      </c>
      <c r="E145" s="752">
        <v>655.39469999999756</v>
      </c>
      <c r="F145" s="752">
        <v>36820.825099999958</v>
      </c>
      <c r="G145" s="752">
        <v>14818.607800000043</v>
      </c>
      <c r="H145" s="752">
        <v>167.04500000000002</v>
      </c>
    </row>
    <row r="146" spans="1:8">
      <c r="A146" s="735" t="s">
        <v>12</v>
      </c>
      <c r="B146" s="752">
        <v>67270.934799999886</v>
      </c>
      <c r="C146" s="752">
        <v>33719.51590000002</v>
      </c>
      <c r="D146" s="752">
        <v>126.63999999999999</v>
      </c>
      <c r="E146" s="752">
        <v>120.62070000000008</v>
      </c>
      <c r="F146" s="752">
        <v>17889.69170000001</v>
      </c>
      <c r="G146" s="752">
        <v>7489.6679000000004</v>
      </c>
      <c r="H146" s="752">
        <v>395.44629999999989</v>
      </c>
    </row>
    <row r="147" spans="1:8">
      <c r="A147" s="735" t="s">
        <v>11</v>
      </c>
      <c r="B147" s="752">
        <v>33586.444700000138</v>
      </c>
      <c r="C147" s="752">
        <v>15899.936900000046</v>
      </c>
      <c r="D147" s="752">
        <v>48.090499999999984</v>
      </c>
      <c r="E147" s="752">
        <v>159.05509999999987</v>
      </c>
      <c r="F147" s="752">
        <v>9124.2025000000031</v>
      </c>
      <c r="G147" s="752">
        <v>6520.5528000000049</v>
      </c>
      <c r="H147" s="752">
        <v>19.067800000000002</v>
      </c>
    </row>
    <row r="148" spans="1:8" s="280" customFormat="1">
      <c r="A148" s="727" t="s">
        <v>10</v>
      </c>
      <c r="B148" s="759">
        <v>254674.34720000028</v>
      </c>
      <c r="C148" s="759">
        <v>125509.79370000014</v>
      </c>
      <c r="D148" s="759">
        <v>852.5383999999965</v>
      </c>
      <c r="E148" s="759">
        <v>935.07049999999754</v>
      </c>
      <c r="F148" s="759">
        <v>63834.719299999968</v>
      </c>
      <c r="G148" s="759">
        <v>28828.828500000047</v>
      </c>
      <c r="H148" s="759">
        <v>581.55909999999994</v>
      </c>
    </row>
    <row r="149" spans="1:8">
      <c r="A149" s="735" t="s">
        <v>9</v>
      </c>
      <c r="B149" s="752">
        <v>182351.87130000323</v>
      </c>
      <c r="C149" s="752">
        <v>105709.64819999985</v>
      </c>
      <c r="D149" s="752">
        <v>940.47569999999973</v>
      </c>
      <c r="E149" s="752">
        <v>940.28229999999053</v>
      </c>
      <c r="F149" s="752">
        <v>27579.169399999977</v>
      </c>
      <c r="G149" s="752">
        <v>23591.825200000068</v>
      </c>
      <c r="H149" s="752">
        <v>7693.1833000000006</v>
      </c>
    </row>
    <row r="150" spans="1:8">
      <c r="A150" s="735" t="s">
        <v>8</v>
      </c>
      <c r="B150" s="752">
        <v>234284.27630000029</v>
      </c>
      <c r="C150" s="752">
        <v>126996.50519999993</v>
      </c>
      <c r="D150" s="752">
        <v>993.44559999999967</v>
      </c>
      <c r="E150" s="752">
        <v>742.88189999999645</v>
      </c>
      <c r="F150" s="752">
        <v>47492.850700000083</v>
      </c>
      <c r="G150" s="752">
        <v>17180.664500000017</v>
      </c>
      <c r="H150" s="752">
        <v>2357.3934000000022</v>
      </c>
    </row>
    <row r="151" spans="1:8">
      <c r="A151" s="738" t="s">
        <v>7</v>
      </c>
      <c r="B151" s="752">
        <v>145076.68220000094</v>
      </c>
      <c r="C151" s="752">
        <v>82920.950499999919</v>
      </c>
      <c r="D151" s="752">
        <v>551.20969999999534</v>
      </c>
      <c r="E151" s="752">
        <v>1133.114099999965</v>
      </c>
      <c r="F151" s="752">
        <v>28387.228800000044</v>
      </c>
      <c r="G151" s="752">
        <v>11432.298000000041</v>
      </c>
      <c r="H151" s="752">
        <v>3404.4592999999932</v>
      </c>
    </row>
    <row r="152" spans="1:8" s="280" customFormat="1">
      <c r="A152" s="727" t="s">
        <v>6</v>
      </c>
      <c r="B152" s="759">
        <v>561712.82980000449</v>
      </c>
      <c r="C152" s="759">
        <v>315627.1038999997</v>
      </c>
      <c r="D152" s="759">
        <v>2485.1309999999949</v>
      </c>
      <c r="E152" s="759">
        <v>2816.2782999999517</v>
      </c>
      <c r="F152" s="759">
        <v>103459.24890000009</v>
      </c>
      <c r="G152" s="759">
        <v>52204.787700000124</v>
      </c>
      <c r="H152" s="759">
        <v>13455.035999999996</v>
      </c>
    </row>
    <row r="153" spans="1:8">
      <c r="A153" s="736" t="s">
        <v>5</v>
      </c>
      <c r="B153" s="752">
        <v>220022.04630000226</v>
      </c>
      <c r="C153" s="752">
        <v>136447.34970000159</v>
      </c>
      <c r="D153" s="752">
        <v>277.71639999999996</v>
      </c>
      <c r="E153" s="752">
        <v>3083.8235000000013</v>
      </c>
      <c r="F153" s="752">
        <v>38885.077900000142</v>
      </c>
      <c r="G153" s="752">
        <v>25795.266599999995</v>
      </c>
      <c r="H153" s="752">
        <v>5004.8494000000055</v>
      </c>
    </row>
    <row r="154" spans="1:8">
      <c r="A154" s="735" t="s">
        <v>4</v>
      </c>
      <c r="B154" s="752">
        <v>230999.17249999868</v>
      </c>
      <c r="C154" s="752">
        <v>140233.54229999916</v>
      </c>
      <c r="D154" s="752">
        <v>2655.3457000000021</v>
      </c>
      <c r="E154" s="752">
        <v>296.97790000000026</v>
      </c>
      <c r="F154" s="752">
        <v>42197.850799999927</v>
      </c>
      <c r="G154" s="752">
        <v>17115.779500000062</v>
      </c>
      <c r="H154" s="752">
        <v>5438.360900000006</v>
      </c>
    </row>
    <row r="155" spans="1:8">
      <c r="A155" s="735" t="s">
        <v>3</v>
      </c>
      <c r="B155" s="752">
        <v>159116.08480000048</v>
      </c>
      <c r="C155" s="752">
        <v>98051.680600000604</v>
      </c>
      <c r="D155" s="752">
        <v>1608.4137999999998</v>
      </c>
      <c r="E155" s="752">
        <v>2188.1734999999876</v>
      </c>
      <c r="F155" s="752">
        <v>28012.830399999999</v>
      </c>
      <c r="G155" s="752">
        <v>14823.070100000079</v>
      </c>
      <c r="H155" s="752">
        <v>4860.3270000000002</v>
      </c>
    </row>
    <row r="156" spans="1:8" s="280" customFormat="1">
      <c r="A156" s="727" t="s">
        <v>2</v>
      </c>
      <c r="B156" s="759">
        <v>610137.30360000138</v>
      </c>
      <c r="C156" s="759">
        <v>374732.57260000135</v>
      </c>
      <c r="D156" s="759">
        <v>4541.4759000000013</v>
      </c>
      <c r="E156" s="759">
        <v>5568.9748999999892</v>
      </c>
      <c r="F156" s="759">
        <v>109095.75910000008</v>
      </c>
      <c r="G156" s="759">
        <v>57734.116200000135</v>
      </c>
      <c r="H156" s="759">
        <v>15303.537300000011</v>
      </c>
    </row>
    <row r="157" spans="1:8" s="280" customFormat="1">
      <c r="A157" s="729" t="s">
        <v>1</v>
      </c>
      <c r="B157" s="759">
        <v>1426524.4806000062</v>
      </c>
      <c r="C157" s="759">
        <v>815869.47020000103</v>
      </c>
      <c r="D157" s="759">
        <v>7879.1452999999929</v>
      </c>
      <c r="E157" s="759">
        <v>9320.323699999939</v>
      </c>
      <c r="F157" s="759">
        <v>276389.72730000014</v>
      </c>
      <c r="G157" s="759">
        <v>138767.7324000003</v>
      </c>
      <c r="H157" s="759">
        <v>29340.13240000001</v>
      </c>
    </row>
    <row r="158" spans="1:8" s="280" customFormat="1">
      <c r="A158" s="727" t="s">
        <v>290</v>
      </c>
      <c r="B158" s="759">
        <v>2676780.2409000085</v>
      </c>
      <c r="C158" s="759">
        <v>1660720.8798000019</v>
      </c>
      <c r="D158" s="759">
        <v>12596.126099999992</v>
      </c>
      <c r="E158" s="759">
        <v>22289.405299999911</v>
      </c>
      <c r="F158" s="759">
        <v>523293.4384000001</v>
      </c>
      <c r="G158" s="759">
        <v>242872.72430000047</v>
      </c>
      <c r="H158" s="759">
        <v>33227.900900000001</v>
      </c>
    </row>
    <row r="159" spans="1:8">
      <c r="A159" s="1074" t="s">
        <v>806</v>
      </c>
      <c r="B159" s="1074"/>
      <c r="C159" s="1074"/>
      <c r="D159" s="1074"/>
      <c r="E159" s="1074"/>
      <c r="F159" s="1074"/>
      <c r="G159" s="1074"/>
      <c r="H159" s="1074"/>
    </row>
    <row r="160" spans="1:8">
      <c r="A160" s="735" t="s">
        <v>44</v>
      </c>
      <c r="B160" s="752">
        <v>31949.252100000016</v>
      </c>
      <c r="C160" s="752">
        <v>18122.866300000002</v>
      </c>
      <c r="D160" s="752">
        <v>146.5462</v>
      </c>
      <c r="E160" s="752">
        <v>107.5994</v>
      </c>
      <c r="F160" s="752">
        <v>4848.8072000000002</v>
      </c>
      <c r="G160" s="752">
        <v>3730.3078999999993</v>
      </c>
      <c r="H160" s="752">
        <v>334.34690000000006</v>
      </c>
    </row>
    <row r="161" spans="1:8">
      <c r="A161" s="735" t="s">
        <v>28</v>
      </c>
      <c r="B161" s="752">
        <v>216903.70339999994</v>
      </c>
      <c r="C161" s="752">
        <v>125777.2249999999</v>
      </c>
      <c r="D161" s="752">
        <v>658.19269999999938</v>
      </c>
      <c r="E161" s="752">
        <v>3225.5610000000115</v>
      </c>
      <c r="F161" s="752">
        <v>46370.104700000018</v>
      </c>
      <c r="G161" s="752">
        <v>23186.202100000075</v>
      </c>
      <c r="H161" s="752">
        <v>3144.6193000000026</v>
      </c>
    </row>
    <row r="162" spans="1:8" s="280" customFormat="1">
      <c r="A162" s="729" t="s">
        <v>27</v>
      </c>
      <c r="B162" s="759">
        <v>248852.95549999995</v>
      </c>
      <c r="C162" s="759">
        <v>143900.09129999991</v>
      </c>
      <c r="D162" s="759">
        <v>804.73889999999938</v>
      </c>
      <c r="E162" s="759">
        <v>3333.1604000000116</v>
      </c>
      <c r="F162" s="759">
        <v>51218.911900000021</v>
      </c>
      <c r="G162" s="759">
        <v>26916.510000000075</v>
      </c>
      <c r="H162" s="759">
        <v>3478.9662000000026</v>
      </c>
    </row>
    <row r="163" spans="1:8">
      <c r="A163" s="735" t="s">
        <v>26</v>
      </c>
      <c r="B163" s="752">
        <v>224895.02970000118</v>
      </c>
      <c r="C163" s="752">
        <v>155328.39640000038</v>
      </c>
      <c r="D163" s="752">
        <v>2153.5808999999999</v>
      </c>
      <c r="E163" s="752">
        <v>3478.9322999999995</v>
      </c>
      <c r="F163" s="752">
        <v>46616.272500000043</v>
      </c>
      <c r="G163" s="752">
        <v>12723.295399999995</v>
      </c>
      <c r="H163" s="752">
        <v>863.81309999999974</v>
      </c>
    </row>
    <row r="164" spans="1:8">
      <c r="A164" s="743" t="s">
        <v>25</v>
      </c>
      <c r="B164" s="752">
        <v>89345.411300000313</v>
      </c>
      <c r="C164" s="752">
        <v>63126.124000000164</v>
      </c>
      <c r="D164" s="752">
        <v>571.80309999999997</v>
      </c>
      <c r="E164" s="752">
        <v>1069.0671000000002</v>
      </c>
      <c r="F164" s="752">
        <v>18072.435799999996</v>
      </c>
      <c r="G164" s="752">
        <v>4778.1911999999957</v>
      </c>
      <c r="H164" s="752">
        <v>80.387200000000036</v>
      </c>
    </row>
    <row r="165" spans="1:8">
      <c r="A165" s="742" t="s">
        <v>24</v>
      </c>
      <c r="B165" s="752">
        <v>117196.36190000025</v>
      </c>
      <c r="C165" s="752">
        <v>74456.817700000218</v>
      </c>
      <c r="D165" s="752">
        <v>210.1985</v>
      </c>
      <c r="E165" s="752">
        <v>757.6245999999984</v>
      </c>
      <c r="F165" s="752">
        <v>21948.6014</v>
      </c>
      <c r="G165" s="752">
        <v>17159.620300000006</v>
      </c>
      <c r="H165" s="752">
        <v>71.42580000000001</v>
      </c>
    </row>
    <row r="166" spans="1:8" s="280" customFormat="1">
      <c r="A166" s="727" t="s">
        <v>23</v>
      </c>
      <c r="B166" s="759">
        <v>431436.80290000176</v>
      </c>
      <c r="C166" s="759">
        <v>292911.33810000075</v>
      </c>
      <c r="D166" s="759">
        <v>2935.5825</v>
      </c>
      <c r="E166" s="759">
        <v>5305.623999999998</v>
      </c>
      <c r="F166" s="759">
        <v>86637.309700000042</v>
      </c>
      <c r="G166" s="759">
        <v>34661.106899999999</v>
      </c>
      <c r="H166" s="759">
        <v>1015.6260999999997</v>
      </c>
    </row>
    <row r="167" spans="1:8">
      <c r="A167" s="735" t="s">
        <v>22</v>
      </c>
      <c r="B167" s="752">
        <v>213799.77830000021</v>
      </c>
      <c r="C167" s="752">
        <v>136900.44810000015</v>
      </c>
      <c r="D167" s="752">
        <v>462.3236</v>
      </c>
      <c r="E167" s="752">
        <v>2467.7866999999969</v>
      </c>
      <c r="F167" s="752">
        <v>43820.189400000047</v>
      </c>
      <c r="G167" s="752">
        <v>18476.364899999997</v>
      </c>
      <c r="H167" s="752">
        <v>765.69819999999959</v>
      </c>
    </row>
    <row r="168" spans="1:8">
      <c r="A168" s="735" t="s">
        <v>21</v>
      </c>
      <c r="B168" s="752">
        <v>135729.57990000051</v>
      </c>
      <c r="C168" s="752">
        <v>88169.663100000223</v>
      </c>
      <c r="D168" s="752">
        <v>39.364600000000003</v>
      </c>
      <c r="E168" s="752">
        <v>868.31830000000127</v>
      </c>
      <c r="F168" s="752">
        <v>30308.516000000014</v>
      </c>
      <c r="G168" s="752">
        <v>10113.875399999997</v>
      </c>
      <c r="H168" s="752">
        <v>47.813800000000015</v>
      </c>
    </row>
    <row r="169" spans="1:8">
      <c r="A169" s="735" t="s">
        <v>20</v>
      </c>
      <c r="B169" s="752">
        <v>109486.97000000112</v>
      </c>
      <c r="C169" s="752">
        <v>77114.61210000045</v>
      </c>
      <c r="D169" s="752">
        <v>145.89470000000006</v>
      </c>
      <c r="E169" s="752">
        <v>714.11439999998902</v>
      </c>
      <c r="F169" s="752">
        <v>22015.998000000011</v>
      </c>
      <c r="G169" s="752">
        <v>5296.4738999999981</v>
      </c>
      <c r="H169" s="752">
        <v>51.692000000000014</v>
      </c>
    </row>
    <row r="170" spans="1:8" s="280" customFormat="1">
      <c r="A170" s="739" t="s">
        <v>19</v>
      </c>
      <c r="B170" s="759">
        <v>459016.32820000185</v>
      </c>
      <c r="C170" s="759">
        <v>302184.72330000083</v>
      </c>
      <c r="D170" s="759">
        <v>647.58290000000011</v>
      </c>
      <c r="E170" s="759">
        <v>4050.2193999999872</v>
      </c>
      <c r="F170" s="759">
        <v>96144.703400000071</v>
      </c>
      <c r="G170" s="759">
        <v>33886.714199999995</v>
      </c>
      <c r="H170" s="759">
        <v>865.20399999999961</v>
      </c>
    </row>
    <row r="171" spans="1:8">
      <c r="A171" s="735" t="s">
        <v>18</v>
      </c>
      <c r="B171" s="752">
        <v>196368.05760000052</v>
      </c>
      <c r="C171" s="752">
        <v>138767.51180000059</v>
      </c>
      <c r="D171" s="752">
        <v>274.92250000000007</v>
      </c>
      <c r="E171" s="752">
        <v>1222.5255</v>
      </c>
      <c r="F171" s="752">
        <v>41778.418499999992</v>
      </c>
      <c r="G171" s="752">
        <v>9727.9136999999937</v>
      </c>
      <c r="H171" s="752">
        <v>714.02139999999997</v>
      </c>
    </row>
    <row r="172" spans="1:8">
      <c r="A172" s="735" t="s">
        <v>17</v>
      </c>
      <c r="B172" s="752">
        <v>213982.22970000072</v>
      </c>
      <c r="C172" s="752">
        <v>159129.31490000064</v>
      </c>
      <c r="D172" s="752">
        <v>1024.0610999999999</v>
      </c>
      <c r="E172" s="752">
        <v>3039.4134999999624</v>
      </c>
      <c r="F172" s="752">
        <v>36323.181400000023</v>
      </c>
      <c r="G172" s="752">
        <v>8385.5861999999961</v>
      </c>
      <c r="H172" s="752">
        <v>846.34440000000018</v>
      </c>
    </row>
    <row r="173" spans="1:8">
      <c r="A173" s="735" t="s">
        <v>16</v>
      </c>
      <c r="B173" s="752">
        <v>192949.87180000017</v>
      </c>
      <c r="C173" s="752">
        <v>148284.91810000021</v>
      </c>
      <c r="D173" s="752">
        <v>502.99269999999996</v>
      </c>
      <c r="E173" s="752">
        <v>2322.311699999997</v>
      </c>
      <c r="F173" s="752">
        <v>30938.311799999999</v>
      </c>
      <c r="G173" s="752">
        <v>7562.1818999999923</v>
      </c>
      <c r="H173" s="752">
        <v>439.51690000000019</v>
      </c>
    </row>
    <row r="174" spans="1:8" s="280" customFormat="1">
      <c r="A174" s="727" t="s">
        <v>15</v>
      </c>
      <c r="B174" s="759">
        <v>603300.15910000145</v>
      </c>
      <c r="C174" s="759">
        <v>446181.7448000015</v>
      </c>
      <c r="D174" s="759">
        <v>1801.9763</v>
      </c>
      <c r="E174" s="759">
        <v>6584.2506999999587</v>
      </c>
      <c r="F174" s="759">
        <v>109039.91170000001</v>
      </c>
      <c r="G174" s="759">
        <v>25675.68179999998</v>
      </c>
      <c r="H174" s="759">
        <v>1999.8827000000001</v>
      </c>
    </row>
    <row r="175" spans="1:8" s="280" customFormat="1">
      <c r="A175" s="729" t="s">
        <v>14</v>
      </c>
      <c r="B175" s="759">
        <v>1493753.2902000048</v>
      </c>
      <c r="C175" s="759">
        <v>1041277.8062000031</v>
      </c>
      <c r="D175" s="759">
        <v>5385.1416999999992</v>
      </c>
      <c r="E175" s="759">
        <v>15940.094099999944</v>
      </c>
      <c r="F175" s="759">
        <v>291821.92480000015</v>
      </c>
      <c r="G175" s="759">
        <v>94223.502899999978</v>
      </c>
      <c r="H175" s="759">
        <v>3880.7127999999998</v>
      </c>
    </row>
    <row r="176" spans="1:8">
      <c r="A176" s="735" t="s">
        <v>13</v>
      </c>
      <c r="B176" s="752">
        <v>204605.57180000001</v>
      </c>
      <c r="C176" s="752">
        <v>101968.06319999981</v>
      </c>
      <c r="D176" s="752">
        <v>841.39329999999757</v>
      </c>
      <c r="E176" s="752">
        <v>1147.0267999999749</v>
      </c>
      <c r="F176" s="752">
        <v>49631.408900000039</v>
      </c>
      <c r="G176" s="752">
        <v>16969.142299999996</v>
      </c>
      <c r="H176" s="752">
        <v>305.42490000000009</v>
      </c>
    </row>
    <row r="177" spans="1:8">
      <c r="A177" s="735" t="s">
        <v>12</v>
      </c>
      <c r="B177" s="752">
        <v>108713.77500000026</v>
      </c>
      <c r="C177" s="752">
        <v>53456.743600000031</v>
      </c>
      <c r="D177" s="752">
        <v>198.66749999999996</v>
      </c>
      <c r="E177" s="752">
        <v>309.78010000000108</v>
      </c>
      <c r="F177" s="752">
        <v>29195.989300000012</v>
      </c>
      <c r="G177" s="752">
        <v>9398.4066999999995</v>
      </c>
      <c r="H177" s="752">
        <v>916.98060000000032</v>
      </c>
    </row>
    <row r="178" spans="1:8">
      <c r="A178" s="735" t="s">
        <v>11</v>
      </c>
      <c r="B178" s="752">
        <v>47040.544100000072</v>
      </c>
      <c r="C178" s="752">
        <v>22042.491200000102</v>
      </c>
      <c r="D178" s="752">
        <v>56.146400000000014</v>
      </c>
      <c r="E178" s="752">
        <v>371.0103000000006</v>
      </c>
      <c r="F178" s="752">
        <v>12767.894000000004</v>
      </c>
      <c r="G178" s="752">
        <v>7834.2971000000016</v>
      </c>
      <c r="H178" s="752">
        <v>59.687700000000056</v>
      </c>
    </row>
    <row r="179" spans="1:8" s="280" customFormat="1">
      <c r="A179" s="727" t="s">
        <v>10</v>
      </c>
      <c r="B179" s="759">
        <v>360359.89090000035</v>
      </c>
      <c r="C179" s="759">
        <v>177467.29799999995</v>
      </c>
      <c r="D179" s="759">
        <v>1096.2071999999976</v>
      </c>
      <c r="E179" s="759">
        <v>1827.8171999999765</v>
      </c>
      <c r="F179" s="759">
        <v>91595.292200000054</v>
      </c>
      <c r="G179" s="759">
        <v>34201.846099999995</v>
      </c>
      <c r="H179" s="759">
        <v>1282.0932000000003</v>
      </c>
    </row>
    <row r="180" spans="1:8">
      <c r="A180" s="735" t="s">
        <v>9</v>
      </c>
      <c r="B180" s="752">
        <v>279464.79740000208</v>
      </c>
      <c r="C180" s="752">
        <v>167118.00680000044</v>
      </c>
      <c r="D180" s="752">
        <v>2167.4826999999996</v>
      </c>
      <c r="E180" s="752">
        <v>1386.6849999999936</v>
      </c>
      <c r="F180" s="752">
        <v>43267.561999999962</v>
      </c>
      <c r="G180" s="752">
        <v>27582.394600000051</v>
      </c>
      <c r="H180" s="752">
        <v>12433.178799999963</v>
      </c>
    </row>
    <row r="181" spans="1:8">
      <c r="A181" s="735" t="s">
        <v>8</v>
      </c>
      <c r="B181" s="752">
        <v>313276.7087000006</v>
      </c>
      <c r="C181" s="752">
        <v>171519.05150000026</v>
      </c>
      <c r="D181" s="752">
        <v>1274.9714999999997</v>
      </c>
      <c r="E181" s="752">
        <v>1008.7523000000006</v>
      </c>
      <c r="F181" s="752">
        <v>68416.644600000029</v>
      </c>
      <c r="G181" s="752">
        <v>19394.974900000012</v>
      </c>
      <c r="H181" s="752">
        <v>3289.2542999999964</v>
      </c>
    </row>
    <row r="182" spans="1:8">
      <c r="A182" s="738" t="s">
        <v>7</v>
      </c>
      <c r="B182" s="752">
        <v>227662.78110000817</v>
      </c>
      <c r="C182" s="752">
        <v>130861.89260000346</v>
      </c>
      <c r="D182" s="752">
        <v>804.64399999999807</v>
      </c>
      <c r="E182" s="752">
        <v>2668.0380999998702</v>
      </c>
      <c r="F182" s="752">
        <v>46634.161300000058</v>
      </c>
      <c r="G182" s="752">
        <v>13207.823399999988</v>
      </c>
      <c r="H182" s="752">
        <v>6379.722899999997</v>
      </c>
    </row>
    <row r="183" spans="1:8" s="280" customFormat="1">
      <c r="A183" s="727" t="s">
        <v>6</v>
      </c>
      <c r="B183" s="759">
        <v>820404.28720001085</v>
      </c>
      <c r="C183" s="759">
        <v>469498.95090000419</v>
      </c>
      <c r="D183" s="759">
        <v>4247.0981999999976</v>
      </c>
      <c r="E183" s="759">
        <v>5063.4753999998647</v>
      </c>
      <c r="F183" s="759">
        <v>158318.36790000004</v>
      </c>
      <c r="G183" s="759">
        <v>60185.192900000045</v>
      </c>
      <c r="H183" s="759">
        <v>22102.155999999959</v>
      </c>
    </row>
    <row r="184" spans="1:8">
      <c r="A184" s="736" t="s">
        <v>5</v>
      </c>
      <c r="B184" s="752">
        <v>315564.16570000228</v>
      </c>
      <c r="C184" s="752">
        <v>197681.47420000125</v>
      </c>
      <c r="D184" s="752">
        <v>402.94359999999995</v>
      </c>
      <c r="E184" s="752">
        <v>4065.7461999999578</v>
      </c>
      <c r="F184" s="752">
        <v>57031.848800000036</v>
      </c>
      <c r="G184" s="752">
        <v>30955.104800000066</v>
      </c>
      <c r="H184" s="752">
        <v>7828.5749999999844</v>
      </c>
    </row>
    <row r="185" spans="1:8">
      <c r="A185" s="735" t="s">
        <v>4</v>
      </c>
      <c r="B185" s="752">
        <v>352145.60659999866</v>
      </c>
      <c r="C185" s="752">
        <v>215971.33919999949</v>
      </c>
      <c r="D185" s="752">
        <v>3751.4425999999976</v>
      </c>
      <c r="E185" s="752">
        <v>669.98909999999944</v>
      </c>
      <c r="F185" s="752">
        <v>66486.718199999959</v>
      </c>
      <c r="G185" s="752">
        <v>21691.785599999988</v>
      </c>
      <c r="H185" s="752">
        <v>8633.0757999999987</v>
      </c>
    </row>
    <row r="186" spans="1:8">
      <c r="A186" s="735" t="s">
        <v>3</v>
      </c>
      <c r="B186" s="752">
        <v>213061.73120000155</v>
      </c>
      <c r="C186" s="752">
        <v>130692.45630000044</v>
      </c>
      <c r="D186" s="752">
        <v>1828.3608000000002</v>
      </c>
      <c r="E186" s="752">
        <v>3216.3149999999819</v>
      </c>
      <c r="F186" s="752">
        <v>37072.896400000027</v>
      </c>
      <c r="G186" s="752">
        <v>16597.914599999996</v>
      </c>
      <c r="H186" s="752">
        <v>7926.9898999999741</v>
      </c>
    </row>
    <row r="187" spans="1:8" s="280" customFormat="1">
      <c r="A187" s="727" t="s">
        <v>2</v>
      </c>
      <c r="B187" s="759">
        <v>880771.50350000255</v>
      </c>
      <c r="C187" s="759">
        <v>544345.26970000123</v>
      </c>
      <c r="D187" s="759">
        <v>5982.7469999999976</v>
      </c>
      <c r="E187" s="759">
        <v>7952.0502999999389</v>
      </c>
      <c r="F187" s="759">
        <v>160591.46340000001</v>
      </c>
      <c r="G187" s="759">
        <v>69244.805000000051</v>
      </c>
      <c r="H187" s="759">
        <v>24388.640699999956</v>
      </c>
    </row>
    <row r="188" spans="1:8" s="280" customFormat="1">
      <c r="A188" s="729" t="s">
        <v>1</v>
      </c>
      <c r="B188" s="759">
        <v>2061535.6816000137</v>
      </c>
      <c r="C188" s="759">
        <v>1191311.5186000054</v>
      </c>
      <c r="D188" s="759">
        <v>11326.052399999993</v>
      </c>
      <c r="E188" s="759">
        <v>14843.34289999978</v>
      </c>
      <c r="F188" s="759">
        <v>410505.1235000001</v>
      </c>
      <c r="G188" s="759">
        <v>163631.84400000007</v>
      </c>
      <c r="H188" s="759">
        <v>47772.889899999915</v>
      </c>
    </row>
    <row r="189" spans="1:8" s="280" customFormat="1">
      <c r="A189" s="727" t="s">
        <v>290</v>
      </c>
      <c r="B189" s="759">
        <v>3804141.9273000187</v>
      </c>
      <c r="C189" s="759">
        <v>2376489.4161000084</v>
      </c>
      <c r="D189" s="759">
        <v>17515.93299999999</v>
      </c>
      <c r="E189" s="759">
        <v>34116.597399999737</v>
      </c>
      <c r="F189" s="759">
        <v>753545.96020000032</v>
      </c>
      <c r="G189" s="759">
        <v>284771.85690000013</v>
      </c>
      <c r="H189" s="759">
        <v>55132.568899999911</v>
      </c>
    </row>
  </sheetData>
  <mergeCells count="9">
    <mergeCell ref="A2:A3"/>
    <mergeCell ref="B2:B3"/>
    <mergeCell ref="C2:H2"/>
    <mergeCell ref="A4:H4"/>
    <mergeCell ref="A159:H159"/>
    <mergeCell ref="A35:H35"/>
    <mergeCell ref="A66:H66"/>
    <mergeCell ref="A97:H97"/>
    <mergeCell ref="A128:H128"/>
  </mergeCells>
  <pageMargins left="0.59055118110236227" right="0.59055118110236227" top="0.59055118110236227" bottom="0.59055118110236227" header="0.51181102362204722" footer="0.51181102362204722"/>
  <pageSetup paperSize="9" orientation="portrait" r:id="rId1"/>
  <headerFooter alignWithMargins="0">
    <oddFooter>&amp;C&amp;Z&amp;F&amp;R&amp;D</oddFooter>
  </headerFooter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EDED01-4FF3-4160-8B2F-98E8F3500BEE}">
  <dimension ref="A1:P189"/>
  <sheetViews>
    <sheetView workbookViewId="0"/>
  </sheetViews>
  <sheetFormatPr defaultRowHeight="11.25"/>
  <cols>
    <col min="1" max="1" width="21.5703125" style="254" customWidth="1"/>
    <col min="2" max="2" width="9.140625" style="254"/>
    <col min="3" max="5" width="8.28515625" style="254" customWidth="1"/>
    <col min="6" max="6" width="9.140625" style="254"/>
    <col min="7" max="16" width="8.28515625" style="254" customWidth="1"/>
    <col min="17" max="16384" width="9.140625" style="254"/>
  </cols>
  <sheetData>
    <row r="1" spans="1:16" s="421" customFormat="1" ht="13.5" thickBot="1">
      <c r="A1" s="750" t="s">
        <v>852</v>
      </c>
      <c r="B1" s="763"/>
      <c r="C1" s="763"/>
      <c r="D1" s="763"/>
      <c r="E1" s="763"/>
      <c r="F1" s="763"/>
      <c r="G1" s="763"/>
      <c r="H1" s="763"/>
      <c r="I1" s="763"/>
      <c r="J1" s="763"/>
    </row>
    <row r="2" spans="1:16" ht="13.5" customHeight="1">
      <c r="A2" s="1052" t="s">
        <v>37</v>
      </c>
      <c r="B2" s="982" t="s">
        <v>851</v>
      </c>
      <c r="C2" s="1075" t="s">
        <v>127</v>
      </c>
      <c r="D2" s="1075"/>
      <c r="E2" s="1075"/>
      <c r="F2" s="1075"/>
      <c r="G2" s="1075"/>
      <c r="H2" s="1075"/>
      <c r="I2" s="1075"/>
      <c r="J2" s="1075"/>
      <c r="K2" s="982" t="s">
        <v>850</v>
      </c>
      <c r="L2" s="1075" t="s">
        <v>127</v>
      </c>
      <c r="M2" s="1075"/>
      <c r="N2" s="1075"/>
      <c r="O2" s="1075"/>
      <c r="P2" s="1076"/>
    </row>
    <row r="3" spans="1:16" ht="37.5" customHeight="1">
      <c r="A3" s="1053"/>
      <c r="B3" s="954"/>
      <c r="C3" s="760" t="s">
        <v>849</v>
      </c>
      <c r="D3" s="760" t="s">
        <v>848</v>
      </c>
      <c r="E3" s="760" t="s">
        <v>847</v>
      </c>
      <c r="F3" s="760" t="s">
        <v>846</v>
      </c>
      <c r="G3" s="760" t="s">
        <v>845</v>
      </c>
      <c r="H3" s="760" t="s">
        <v>844</v>
      </c>
      <c r="I3" s="258" t="s">
        <v>843</v>
      </c>
      <c r="J3" s="258" t="s">
        <v>842</v>
      </c>
      <c r="K3" s="954"/>
      <c r="L3" s="760" t="s">
        <v>841</v>
      </c>
      <c r="M3" s="760" t="s">
        <v>840</v>
      </c>
      <c r="N3" s="760" t="s">
        <v>839</v>
      </c>
      <c r="O3" s="760" t="s">
        <v>838</v>
      </c>
      <c r="P3" s="424" t="s">
        <v>837</v>
      </c>
    </row>
    <row r="4" spans="1:16" ht="14.25" customHeight="1">
      <c r="A4" s="1059" t="s">
        <v>804</v>
      </c>
      <c r="B4" s="1059"/>
      <c r="C4" s="1059"/>
      <c r="D4" s="1059"/>
      <c r="E4" s="1059"/>
      <c r="F4" s="1059"/>
      <c r="G4" s="1059"/>
      <c r="H4" s="1059"/>
      <c r="I4" s="1059"/>
      <c r="J4" s="1059"/>
      <c r="K4" s="1059"/>
      <c r="L4" s="1059"/>
      <c r="M4" s="1059"/>
      <c r="N4" s="1059"/>
      <c r="O4" s="1059"/>
      <c r="P4" s="1059"/>
    </row>
    <row r="5" spans="1:16">
      <c r="A5" s="735" t="s">
        <v>44</v>
      </c>
      <c r="B5" s="752">
        <v>967.44949999999994</v>
      </c>
      <c r="C5" s="752">
        <v>241.0069</v>
      </c>
      <c r="D5" s="752">
        <v>42.981000000000002</v>
      </c>
      <c r="E5" s="752">
        <v>259.72610000000003</v>
      </c>
      <c r="F5" s="752">
        <v>45.406000000000006</v>
      </c>
      <c r="G5" s="752">
        <v>97.696299999999994</v>
      </c>
      <c r="H5" s="752">
        <v>77.40870000000001</v>
      </c>
      <c r="I5" s="752">
        <v>46.7273</v>
      </c>
      <c r="J5" s="752">
        <v>103.85659999999999</v>
      </c>
      <c r="K5" s="752">
        <v>82.370699999999999</v>
      </c>
      <c r="L5" s="752">
        <v>7.44</v>
      </c>
      <c r="M5" s="752">
        <v>7.14</v>
      </c>
      <c r="N5" s="752">
        <v>15.44</v>
      </c>
      <c r="O5" s="752">
        <v>17.3307</v>
      </c>
      <c r="P5" s="752" t="s">
        <v>828</v>
      </c>
    </row>
    <row r="6" spans="1:16">
      <c r="A6" s="735" t="s">
        <v>28</v>
      </c>
      <c r="B6" s="752">
        <v>3798.5607999999997</v>
      </c>
      <c r="C6" s="752">
        <v>618.80630000000008</v>
      </c>
      <c r="D6" s="752">
        <v>44.697299999999998</v>
      </c>
      <c r="E6" s="752">
        <v>1030.2303000000002</v>
      </c>
      <c r="F6" s="752">
        <v>327.70140000000004</v>
      </c>
      <c r="G6" s="752">
        <v>641.15969999999993</v>
      </c>
      <c r="H6" s="752">
        <v>406.88099999999997</v>
      </c>
      <c r="I6" s="752">
        <v>533.43010000000004</v>
      </c>
      <c r="J6" s="752">
        <v>140.5093</v>
      </c>
      <c r="K6" s="752">
        <v>242.58240000000001</v>
      </c>
      <c r="L6" s="752" t="s">
        <v>828</v>
      </c>
      <c r="M6" s="752">
        <v>126.9393</v>
      </c>
      <c r="N6" s="752">
        <v>8.7100000000000009</v>
      </c>
      <c r="O6" s="752">
        <v>14</v>
      </c>
      <c r="P6" s="752" t="s">
        <v>828</v>
      </c>
    </row>
    <row r="7" spans="1:16">
      <c r="A7" s="729" t="s">
        <v>27</v>
      </c>
      <c r="B7" s="759">
        <v>4766.0102999999999</v>
      </c>
      <c r="C7" s="759">
        <v>859.81320000000005</v>
      </c>
      <c r="D7" s="759">
        <v>87.678300000000007</v>
      </c>
      <c r="E7" s="759">
        <v>1289.9564000000003</v>
      </c>
      <c r="F7" s="759">
        <v>373.10740000000004</v>
      </c>
      <c r="G7" s="759">
        <v>738.85599999999988</v>
      </c>
      <c r="H7" s="759">
        <v>484.28969999999998</v>
      </c>
      <c r="I7" s="759">
        <v>580.15740000000005</v>
      </c>
      <c r="J7" s="759">
        <v>244.36589999999998</v>
      </c>
      <c r="K7" s="759">
        <v>324.95310000000001</v>
      </c>
      <c r="L7" s="759">
        <v>7.44</v>
      </c>
      <c r="M7" s="759">
        <v>134.07929999999999</v>
      </c>
      <c r="N7" s="759">
        <v>24.15</v>
      </c>
      <c r="O7" s="759">
        <v>31.3307</v>
      </c>
      <c r="P7" s="752" t="s">
        <v>828</v>
      </c>
    </row>
    <row r="8" spans="1:16">
      <c r="A8" s="735" t="s">
        <v>26</v>
      </c>
      <c r="B8" s="752">
        <v>1007.5898</v>
      </c>
      <c r="C8" s="752">
        <v>147.92800000000003</v>
      </c>
      <c r="D8" s="752">
        <v>7.0019999999999998</v>
      </c>
      <c r="E8" s="752">
        <v>433.03590000000003</v>
      </c>
      <c r="F8" s="752">
        <v>39.94400000000001</v>
      </c>
      <c r="G8" s="752">
        <v>56.741799999999998</v>
      </c>
      <c r="H8" s="752">
        <v>195.2722</v>
      </c>
      <c r="I8" s="752">
        <v>99.205500000000001</v>
      </c>
      <c r="J8" s="752">
        <v>23.260399999999997</v>
      </c>
      <c r="K8" s="752">
        <v>22.712399999999999</v>
      </c>
      <c r="L8" s="752" t="s">
        <v>828</v>
      </c>
      <c r="M8" s="752" t="s">
        <v>828</v>
      </c>
      <c r="N8" s="752">
        <v>1.98</v>
      </c>
      <c r="O8" s="752">
        <v>20.732399999999998</v>
      </c>
      <c r="P8" s="752" t="s">
        <v>828</v>
      </c>
    </row>
    <row r="9" spans="1:16">
      <c r="A9" s="743" t="s">
        <v>25</v>
      </c>
      <c r="B9" s="752">
        <v>26.897100000000002</v>
      </c>
      <c r="C9" s="752">
        <v>21.148299999999999</v>
      </c>
      <c r="D9" s="752">
        <v>0.1333</v>
      </c>
      <c r="E9" s="752" t="s">
        <v>828</v>
      </c>
      <c r="F9" s="752" t="s">
        <v>828</v>
      </c>
      <c r="G9" s="752" t="s">
        <v>828</v>
      </c>
      <c r="H9" s="752" t="s">
        <v>828</v>
      </c>
      <c r="I9" s="752">
        <v>5.6154999999999999</v>
      </c>
      <c r="J9" s="752" t="s">
        <v>828</v>
      </c>
      <c r="K9" s="752">
        <v>48.509</v>
      </c>
      <c r="L9" s="752" t="s">
        <v>828</v>
      </c>
      <c r="M9" s="752" t="s">
        <v>828</v>
      </c>
      <c r="N9" s="752" t="s">
        <v>828</v>
      </c>
      <c r="O9" s="752">
        <v>23.92</v>
      </c>
      <c r="P9" s="752">
        <v>2.7589999999999999</v>
      </c>
    </row>
    <row r="10" spans="1:16">
      <c r="A10" s="742" t="s">
        <v>24</v>
      </c>
      <c r="B10" s="752">
        <v>639.53539999999998</v>
      </c>
      <c r="C10" s="752">
        <v>66.380299999999991</v>
      </c>
      <c r="D10" s="752">
        <v>17.247800000000002</v>
      </c>
      <c r="E10" s="752">
        <v>239.47890000000001</v>
      </c>
      <c r="F10" s="752">
        <v>23.2864</v>
      </c>
      <c r="G10" s="752">
        <v>0.3</v>
      </c>
      <c r="H10" s="752">
        <v>81.047399999999996</v>
      </c>
      <c r="I10" s="752">
        <v>54.082299999999996</v>
      </c>
      <c r="J10" s="752">
        <v>144.69570000000002</v>
      </c>
      <c r="K10" s="752">
        <v>0.39720000000000005</v>
      </c>
      <c r="L10" s="752" t="s">
        <v>828</v>
      </c>
      <c r="M10" s="752">
        <v>0.1668</v>
      </c>
      <c r="N10" s="752" t="s">
        <v>828</v>
      </c>
      <c r="O10" s="752" t="s">
        <v>828</v>
      </c>
      <c r="P10" s="752">
        <v>1.8700000000000001E-2</v>
      </c>
    </row>
    <row r="11" spans="1:16">
      <c r="A11" s="727" t="s">
        <v>23</v>
      </c>
      <c r="B11" s="759">
        <v>1674.0222999999999</v>
      </c>
      <c r="C11" s="759">
        <v>235.45660000000004</v>
      </c>
      <c r="D11" s="759">
        <v>24.383100000000002</v>
      </c>
      <c r="E11" s="759">
        <v>672.51480000000004</v>
      </c>
      <c r="F11" s="759">
        <v>63.23040000000001</v>
      </c>
      <c r="G11" s="759">
        <v>57.041799999999995</v>
      </c>
      <c r="H11" s="759">
        <v>276.31959999999998</v>
      </c>
      <c r="I11" s="759">
        <v>158.9033</v>
      </c>
      <c r="J11" s="759">
        <v>167.95610000000002</v>
      </c>
      <c r="K11" s="759">
        <v>71.618600000000001</v>
      </c>
      <c r="L11" s="752" t="s">
        <v>828</v>
      </c>
      <c r="M11" s="759">
        <v>0.1668</v>
      </c>
      <c r="N11" s="759">
        <v>1.98</v>
      </c>
      <c r="O11" s="759">
        <v>44.6524</v>
      </c>
      <c r="P11" s="759">
        <v>2.7776999999999998</v>
      </c>
    </row>
    <row r="12" spans="1:16">
      <c r="A12" s="735" t="s">
        <v>22</v>
      </c>
      <c r="B12" s="752">
        <v>808.0625</v>
      </c>
      <c r="C12" s="752">
        <v>184.14570000000003</v>
      </c>
      <c r="D12" s="752">
        <v>10.166500000000001</v>
      </c>
      <c r="E12" s="752">
        <v>339.85979999999995</v>
      </c>
      <c r="F12" s="752">
        <v>44.137699999999995</v>
      </c>
      <c r="G12" s="752">
        <v>5.79</v>
      </c>
      <c r="H12" s="752">
        <v>25.574999999999999</v>
      </c>
      <c r="I12" s="752">
        <v>50.997</v>
      </c>
      <c r="J12" s="752">
        <v>130.44329999999999</v>
      </c>
      <c r="K12" s="752">
        <v>79.420399999999987</v>
      </c>
      <c r="L12" s="752" t="s">
        <v>828</v>
      </c>
      <c r="M12" s="752">
        <v>26.330400000000001</v>
      </c>
      <c r="N12" s="752" t="s">
        <v>828</v>
      </c>
      <c r="O12" s="752">
        <v>48.1</v>
      </c>
      <c r="P12" s="752" t="s">
        <v>828</v>
      </c>
    </row>
    <row r="13" spans="1:16">
      <c r="A13" s="735" t="s">
        <v>21</v>
      </c>
      <c r="B13" s="752">
        <v>180.73979999999997</v>
      </c>
      <c r="C13" s="752">
        <v>67.451000000000008</v>
      </c>
      <c r="D13" s="752">
        <v>21.267000000000003</v>
      </c>
      <c r="E13" s="752">
        <v>8.3588000000000005</v>
      </c>
      <c r="F13" s="752">
        <v>0.23599999999999999</v>
      </c>
      <c r="G13" s="752">
        <v>2.0099999999999998</v>
      </c>
      <c r="H13" s="752">
        <v>2.5299999999999998</v>
      </c>
      <c r="I13" s="752">
        <v>6.7389999999999999</v>
      </c>
      <c r="J13" s="752">
        <v>72.097999999999999</v>
      </c>
      <c r="K13" s="752">
        <v>29.299999999999997</v>
      </c>
      <c r="L13" s="752" t="s">
        <v>828</v>
      </c>
      <c r="M13" s="752">
        <v>23.63</v>
      </c>
      <c r="N13" s="752" t="s">
        <v>828</v>
      </c>
      <c r="O13" s="752">
        <v>4</v>
      </c>
      <c r="P13" s="752" t="s">
        <v>828</v>
      </c>
    </row>
    <row r="14" spans="1:16">
      <c r="A14" s="735" t="s">
        <v>20</v>
      </c>
      <c r="B14" s="752">
        <v>945.29289999999992</v>
      </c>
      <c r="C14" s="752">
        <v>445.52459999999996</v>
      </c>
      <c r="D14" s="752">
        <v>307.6046</v>
      </c>
      <c r="E14" s="752">
        <v>79.966300000000004</v>
      </c>
      <c r="F14" s="752">
        <v>38.21</v>
      </c>
      <c r="G14" s="752" t="s">
        <v>828</v>
      </c>
      <c r="H14" s="752" t="s">
        <v>828</v>
      </c>
      <c r="I14" s="752">
        <v>62.06</v>
      </c>
      <c r="J14" s="752" t="s">
        <v>828</v>
      </c>
      <c r="K14" s="752">
        <v>17.649999999999999</v>
      </c>
      <c r="L14" s="752">
        <v>13.5</v>
      </c>
      <c r="M14" s="752" t="s">
        <v>828</v>
      </c>
      <c r="N14" s="752" t="s">
        <v>828</v>
      </c>
      <c r="O14" s="752">
        <v>3</v>
      </c>
      <c r="P14" s="752">
        <v>1</v>
      </c>
    </row>
    <row r="15" spans="1:16">
      <c r="A15" s="739" t="s">
        <v>19</v>
      </c>
      <c r="B15" s="759">
        <v>1934.0951999999997</v>
      </c>
      <c r="C15" s="759">
        <v>697.12130000000002</v>
      </c>
      <c r="D15" s="759">
        <v>339.03809999999999</v>
      </c>
      <c r="E15" s="759">
        <v>428.18489999999991</v>
      </c>
      <c r="F15" s="759">
        <v>82.583699999999993</v>
      </c>
      <c r="G15" s="759">
        <v>7.8</v>
      </c>
      <c r="H15" s="759">
        <v>28.105</v>
      </c>
      <c r="I15" s="759">
        <v>119.79599999999999</v>
      </c>
      <c r="J15" s="759">
        <v>202.54129999999998</v>
      </c>
      <c r="K15" s="759">
        <v>126.37039999999999</v>
      </c>
      <c r="L15" s="759">
        <v>13.5</v>
      </c>
      <c r="M15" s="759">
        <v>49.9604</v>
      </c>
      <c r="N15" s="752" t="s">
        <v>828</v>
      </c>
      <c r="O15" s="759">
        <v>55.1</v>
      </c>
      <c r="P15" s="759">
        <v>1</v>
      </c>
    </row>
    <row r="16" spans="1:16">
      <c r="A16" s="735" t="s">
        <v>18</v>
      </c>
      <c r="B16" s="752">
        <v>479.4778</v>
      </c>
      <c r="C16" s="752">
        <v>63.4223</v>
      </c>
      <c r="D16" s="752">
        <v>2</v>
      </c>
      <c r="E16" s="752">
        <v>90.196699999999993</v>
      </c>
      <c r="F16" s="752">
        <v>29.195900000000002</v>
      </c>
      <c r="G16" s="752" t="s">
        <v>828</v>
      </c>
      <c r="H16" s="752">
        <v>74.84</v>
      </c>
      <c r="I16" s="752">
        <v>93.106099999999998</v>
      </c>
      <c r="J16" s="752">
        <v>57.416800000000002</v>
      </c>
      <c r="K16" s="752">
        <v>5.16</v>
      </c>
      <c r="L16" s="752" t="s">
        <v>828</v>
      </c>
      <c r="M16" s="752" t="s">
        <v>828</v>
      </c>
      <c r="N16" s="752" t="s">
        <v>828</v>
      </c>
      <c r="O16" s="752" t="s">
        <v>828</v>
      </c>
      <c r="P16" s="752" t="s">
        <v>828</v>
      </c>
    </row>
    <row r="17" spans="1:16">
      <c r="A17" s="735" t="s">
        <v>17</v>
      </c>
      <c r="B17" s="752">
        <v>1012.7330000000001</v>
      </c>
      <c r="C17" s="752">
        <v>235.93339999999998</v>
      </c>
      <c r="D17" s="752">
        <v>39.807500000000005</v>
      </c>
      <c r="E17" s="752">
        <v>130.84020000000001</v>
      </c>
      <c r="F17" s="752">
        <v>41.584299999999999</v>
      </c>
      <c r="G17" s="752">
        <v>31.8809</v>
      </c>
      <c r="H17" s="752">
        <v>70.451800000000006</v>
      </c>
      <c r="I17" s="752">
        <v>40.373400000000004</v>
      </c>
      <c r="J17" s="752">
        <v>334.06040000000002</v>
      </c>
      <c r="K17" s="752">
        <v>33.045500000000004</v>
      </c>
      <c r="L17" s="752">
        <v>19.125499999999999</v>
      </c>
      <c r="M17" s="752">
        <v>0.42</v>
      </c>
      <c r="N17" s="752" t="s">
        <v>828</v>
      </c>
      <c r="O17" s="752" t="s">
        <v>828</v>
      </c>
      <c r="P17" s="752" t="s">
        <v>828</v>
      </c>
    </row>
    <row r="18" spans="1:16">
      <c r="A18" s="735" t="s">
        <v>16</v>
      </c>
      <c r="B18" s="752">
        <v>206.36789999999999</v>
      </c>
      <c r="C18" s="752">
        <v>31.8645</v>
      </c>
      <c r="D18" s="752">
        <v>3.3</v>
      </c>
      <c r="E18" s="752">
        <v>32.6905</v>
      </c>
      <c r="F18" s="752">
        <v>7.9</v>
      </c>
      <c r="G18" s="752">
        <v>28.115400000000001</v>
      </c>
      <c r="H18" s="752">
        <v>75.420299999999997</v>
      </c>
      <c r="I18" s="752">
        <v>14.591200000000001</v>
      </c>
      <c r="J18" s="752">
        <v>10.771000000000001</v>
      </c>
      <c r="K18" s="752">
        <v>62.382400000000004</v>
      </c>
      <c r="L18" s="752" t="s">
        <v>828</v>
      </c>
      <c r="M18" s="752">
        <v>14.441000000000001</v>
      </c>
      <c r="N18" s="752" t="s">
        <v>828</v>
      </c>
      <c r="O18" s="752">
        <v>47.941400000000002</v>
      </c>
      <c r="P18" s="752" t="s">
        <v>828</v>
      </c>
    </row>
    <row r="19" spans="1:16">
      <c r="A19" s="727" t="s">
        <v>15</v>
      </c>
      <c r="B19" s="759">
        <v>1698.5787</v>
      </c>
      <c r="C19" s="759">
        <v>331.22019999999998</v>
      </c>
      <c r="D19" s="759">
        <v>45.107500000000002</v>
      </c>
      <c r="E19" s="759">
        <v>253.72739999999999</v>
      </c>
      <c r="F19" s="759">
        <v>78.680200000000013</v>
      </c>
      <c r="G19" s="759">
        <v>59.996300000000005</v>
      </c>
      <c r="H19" s="759">
        <v>220.71210000000002</v>
      </c>
      <c r="I19" s="759">
        <v>148.07069999999999</v>
      </c>
      <c r="J19" s="759">
        <v>402.24820000000005</v>
      </c>
      <c r="K19" s="759">
        <v>100.5879</v>
      </c>
      <c r="L19" s="759">
        <v>19.125499999999999</v>
      </c>
      <c r="M19" s="759">
        <v>14.861000000000001</v>
      </c>
      <c r="N19" s="752" t="s">
        <v>828</v>
      </c>
      <c r="O19" s="759">
        <v>47.941400000000002</v>
      </c>
      <c r="P19" s="752" t="s">
        <v>828</v>
      </c>
    </row>
    <row r="20" spans="1:16">
      <c r="A20" s="729" t="s">
        <v>14</v>
      </c>
      <c r="B20" s="759">
        <v>5306.6961999999994</v>
      </c>
      <c r="C20" s="759">
        <v>1263.7980999999997</v>
      </c>
      <c r="D20" s="759">
        <v>408.52870000000001</v>
      </c>
      <c r="E20" s="759">
        <v>1354.4270999999999</v>
      </c>
      <c r="F20" s="759">
        <v>224.49429999999998</v>
      </c>
      <c r="G20" s="759">
        <v>124.8381</v>
      </c>
      <c r="H20" s="759">
        <v>525.13670000000002</v>
      </c>
      <c r="I20" s="759">
        <v>426.77</v>
      </c>
      <c r="J20" s="759">
        <v>772.74559999999997</v>
      </c>
      <c r="K20" s="759">
        <v>298.57690000000002</v>
      </c>
      <c r="L20" s="759">
        <v>32.625500000000002</v>
      </c>
      <c r="M20" s="759">
        <v>64.988200000000006</v>
      </c>
      <c r="N20" s="759">
        <v>1.98</v>
      </c>
      <c r="O20" s="759">
        <v>147.69380000000001</v>
      </c>
      <c r="P20" s="759">
        <v>3.7776999999999998</v>
      </c>
    </row>
    <row r="21" spans="1:16">
      <c r="A21" s="735" t="s">
        <v>13</v>
      </c>
      <c r="B21" s="752">
        <v>2378.7764000000006</v>
      </c>
      <c r="C21" s="752">
        <v>910.66229999999973</v>
      </c>
      <c r="D21" s="752">
        <v>286.42349999999999</v>
      </c>
      <c r="E21" s="752">
        <v>241.79000000000002</v>
      </c>
      <c r="F21" s="752">
        <v>62.72</v>
      </c>
      <c r="G21" s="752">
        <v>37.125</v>
      </c>
      <c r="H21" s="752">
        <v>583.00370000000009</v>
      </c>
      <c r="I21" s="752">
        <v>106.0787</v>
      </c>
      <c r="J21" s="752">
        <v>110.5282</v>
      </c>
      <c r="K21" s="752">
        <v>344.25309999999996</v>
      </c>
      <c r="L21" s="752">
        <v>4.5415000000000001</v>
      </c>
      <c r="M21" s="752">
        <v>44.216700000000003</v>
      </c>
      <c r="N21" s="752" t="s">
        <v>828</v>
      </c>
      <c r="O21" s="752">
        <v>126.93580000000001</v>
      </c>
      <c r="P21" s="752">
        <v>22.461500000000001</v>
      </c>
    </row>
    <row r="22" spans="1:16">
      <c r="A22" s="735" t="s">
        <v>12</v>
      </c>
      <c r="B22" s="752">
        <v>620.89099999999996</v>
      </c>
      <c r="C22" s="752">
        <v>158.49420000000001</v>
      </c>
      <c r="D22" s="752">
        <v>33.135400000000004</v>
      </c>
      <c r="E22" s="752">
        <v>226.15770000000003</v>
      </c>
      <c r="F22" s="752">
        <v>91.987599999999986</v>
      </c>
      <c r="G22" s="752">
        <v>38.956000000000003</v>
      </c>
      <c r="H22" s="752">
        <v>13.320600000000001</v>
      </c>
      <c r="I22" s="752">
        <v>53.644199999999998</v>
      </c>
      <c r="J22" s="752">
        <v>0.82629999999999992</v>
      </c>
      <c r="K22" s="752">
        <v>8.7680000000000007</v>
      </c>
      <c r="L22" s="752">
        <v>0.52800000000000002</v>
      </c>
      <c r="M22" s="752" t="s">
        <v>828</v>
      </c>
      <c r="N22" s="752">
        <v>6.24</v>
      </c>
      <c r="O22" s="752" t="s">
        <v>828</v>
      </c>
      <c r="P22" s="752">
        <v>2</v>
      </c>
    </row>
    <row r="23" spans="1:16">
      <c r="A23" s="735" t="s">
        <v>11</v>
      </c>
      <c r="B23" s="752">
        <v>278.19560000000001</v>
      </c>
      <c r="C23" s="752">
        <v>18.3386</v>
      </c>
      <c r="D23" s="752">
        <v>4.75</v>
      </c>
      <c r="E23" s="752">
        <v>73.52</v>
      </c>
      <c r="F23" s="752">
        <v>5.67</v>
      </c>
      <c r="G23" s="752">
        <v>0.08</v>
      </c>
      <c r="H23" s="752">
        <v>5.0999999999999996</v>
      </c>
      <c r="I23" s="752">
        <v>132.87</v>
      </c>
      <c r="J23" s="752">
        <v>0.55000000000000004</v>
      </c>
      <c r="K23" s="752">
        <v>179.40160000000003</v>
      </c>
      <c r="L23" s="752">
        <v>34.441600000000001</v>
      </c>
      <c r="M23" s="752">
        <v>51.129999999999995</v>
      </c>
      <c r="N23" s="752" t="s">
        <v>828</v>
      </c>
      <c r="O23" s="752" t="s">
        <v>828</v>
      </c>
      <c r="P23" s="752">
        <v>3.69</v>
      </c>
    </row>
    <row r="24" spans="1:16">
      <c r="A24" s="727" t="s">
        <v>10</v>
      </c>
      <c r="B24" s="759">
        <v>3277.8630000000007</v>
      </c>
      <c r="C24" s="759">
        <v>1087.4950999999999</v>
      </c>
      <c r="D24" s="759">
        <v>324.30889999999999</v>
      </c>
      <c r="E24" s="759">
        <v>541.46770000000004</v>
      </c>
      <c r="F24" s="759">
        <v>160.37759999999997</v>
      </c>
      <c r="G24" s="759">
        <v>76.161000000000001</v>
      </c>
      <c r="H24" s="759">
        <v>601.42430000000013</v>
      </c>
      <c r="I24" s="759">
        <v>292.59289999999999</v>
      </c>
      <c r="J24" s="759">
        <v>111.9045</v>
      </c>
      <c r="K24" s="759">
        <v>532.42269999999996</v>
      </c>
      <c r="L24" s="759">
        <v>39.511099999999999</v>
      </c>
      <c r="M24" s="759">
        <v>95.346699999999998</v>
      </c>
      <c r="N24" s="759">
        <v>6.24</v>
      </c>
      <c r="O24" s="759">
        <v>126.93580000000001</v>
      </c>
      <c r="P24" s="759">
        <v>28.151500000000002</v>
      </c>
    </row>
    <row r="25" spans="1:16">
      <c r="A25" s="735" t="s">
        <v>9</v>
      </c>
      <c r="B25" s="752">
        <v>982.05850000000021</v>
      </c>
      <c r="C25" s="752">
        <v>368.26470000000006</v>
      </c>
      <c r="D25" s="752">
        <v>2.145</v>
      </c>
      <c r="E25" s="752">
        <v>361.33320000000003</v>
      </c>
      <c r="F25" s="752">
        <v>20.375</v>
      </c>
      <c r="G25" s="752">
        <v>0.375</v>
      </c>
      <c r="H25" s="752">
        <v>4.3445999999999998</v>
      </c>
      <c r="I25" s="752">
        <v>89.334999999999994</v>
      </c>
      <c r="J25" s="752">
        <v>96.949999999999989</v>
      </c>
      <c r="K25" s="752">
        <v>5.0979000000000001</v>
      </c>
      <c r="L25" s="752">
        <v>0.20349999999999999</v>
      </c>
      <c r="M25" s="752">
        <v>0.11</v>
      </c>
      <c r="N25" s="752" t="s">
        <v>828</v>
      </c>
      <c r="O25" s="752">
        <v>3.5094000000000003</v>
      </c>
      <c r="P25" s="752">
        <v>5.5E-2</v>
      </c>
    </row>
    <row r="26" spans="1:16">
      <c r="A26" s="735" t="s">
        <v>8</v>
      </c>
      <c r="B26" s="752">
        <v>211.96559999999997</v>
      </c>
      <c r="C26" s="752">
        <v>9.2249999999999996</v>
      </c>
      <c r="D26" s="752">
        <v>11.704500000000001</v>
      </c>
      <c r="E26" s="752">
        <v>43.407500000000006</v>
      </c>
      <c r="F26" s="752">
        <v>17.540500000000002</v>
      </c>
      <c r="G26" s="752">
        <v>29.645600000000002</v>
      </c>
      <c r="H26" s="752">
        <v>16.4039</v>
      </c>
      <c r="I26" s="752">
        <v>63.622799999999998</v>
      </c>
      <c r="J26" s="752">
        <v>5.4935</v>
      </c>
      <c r="K26" s="752">
        <v>33.150000000000006</v>
      </c>
      <c r="L26" s="752">
        <v>0.01</v>
      </c>
      <c r="M26" s="752">
        <v>0.01</v>
      </c>
      <c r="N26" s="752">
        <v>10.01</v>
      </c>
      <c r="O26" s="752">
        <v>9.1</v>
      </c>
      <c r="P26" s="752">
        <v>0.51</v>
      </c>
    </row>
    <row r="27" spans="1:16">
      <c r="A27" s="738" t="s">
        <v>7</v>
      </c>
      <c r="B27" s="752">
        <v>4084.1925000000015</v>
      </c>
      <c r="C27" s="752">
        <v>3016.7595000000001</v>
      </c>
      <c r="D27" s="752">
        <v>148.39350000000002</v>
      </c>
      <c r="E27" s="752">
        <v>440.51170000000008</v>
      </c>
      <c r="F27" s="752">
        <v>45.120000000000005</v>
      </c>
      <c r="G27" s="752">
        <v>64.319999999999993</v>
      </c>
      <c r="H27" s="752" t="s">
        <v>828</v>
      </c>
      <c r="I27" s="752">
        <v>204.66740000000004</v>
      </c>
      <c r="J27" s="752">
        <v>104.8777</v>
      </c>
      <c r="K27" s="752">
        <v>106.84</v>
      </c>
      <c r="L27" s="752">
        <v>2.2000000000000002</v>
      </c>
      <c r="M27" s="752">
        <v>16.34</v>
      </c>
      <c r="N27" s="752">
        <v>10.99</v>
      </c>
      <c r="O27" s="752">
        <v>33.32</v>
      </c>
      <c r="P27" s="752">
        <v>21.13</v>
      </c>
    </row>
    <row r="28" spans="1:16">
      <c r="A28" s="727" t="s">
        <v>6</v>
      </c>
      <c r="B28" s="759">
        <v>5278.2166000000016</v>
      </c>
      <c r="C28" s="759">
        <v>3394.2492000000002</v>
      </c>
      <c r="D28" s="759">
        <v>162.24300000000002</v>
      </c>
      <c r="E28" s="759">
        <v>845.25240000000008</v>
      </c>
      <c r="F28" s="759">
        <v>83.035500000000013</v>
      </c>
      <c r="G28" s="759">
        <v>94.340599999999995</v>
      </c>
      <c r="H28" s="759">
        <v>20.7485</v>
      </c>
      <c r="I28" s="759">
        <v>357.62520000000006</v>
      </c>
      <c r="J28" s="759">
        <v>207.32119999999998</v>
      </c>
      <c r="K28" s="759">
        <v>145.08790000000002</v>
      </c>
      <c r="L28" s="759">
        <v>2.4135</v>
      </c>
      <c r="M28" s="759">
        <v>16.46</v>
      </c>
      <c r="N28" s="759">
        <v>21</v>
      </c>
      <c r="O28" s="759">
        <v>45.929400000000001</v>
      </c>
      <c r="P28" s="759">
        <v>21.695</v>
      </c>
    </row>
    <row r="29" spans="1:16">
      <c r="A29" s="736" t="s">
        <v>5</v>
      </c>
      <c r="B29" s="752">
        <v>1676.6244999999997</v>
      </c>
      <c r="C29" s="752">
        <v>406.35329999999999</v>
      </c>
      <c r="D29" s="752">
        <v>55.93</v>
      </c>
      <c r="E29" s="752">
        <v>605.47310000000016</v>
      </c>
      <c r="F29" s="752">
        <v>37.835999999999999</v>
      </c>
      <c r="G29" s="752">
        <v>67.8</v>
      </c>
      <c r="H29" s="752">
        <v>181.57999999999998</v>
      </c>
      <c r="I29" s="752">
        <v>309.44900000000001</v>
      </c>
      <c r="J29" s="752">
        <v>0.4</v>
      </c>
      <c r="K29" s="752">
        <v>53.0672</v>
      </c>
      <c r="L29" s="752">
        <v>0.3</v>
      </c>
      <c r="M29" s="752">
        <v>0.1</v>
      </c>
      <c r="N29" s="752">
        <v>15.54</v>
      </c>
      <c r="O29" s="752">
        <v>28.160000000000004</v>
      </c>
      <c r="P29" s="752" t="s">
        <v>828</v>
      </c>
    </row>
    <row r="30" spans="1:16">
      <c r="A30" s="735" t="s">
        <v>4</v>
      </c>
      <c r="B30" s="752">
        <v>191.95420000000001</v>
      </c>
      <c r="C30" s="752">
        <v>33.169799999999995</v>
      </c>
      <c r="D30" s="752" t="s">
        <v>828</v>
      </c>
      <c r="E30" s="752">
        <v>70.113200000000006</v>
      </c>
      <c r="F30" s="752">
        <v>2.0793999999999997</v>
      </c>
      <c r="G30" s="752">
        <v>11.132</v>
      </c>
      <c r="H30" s="752">
        <v>1.5820000000000001</v>
      </c>
      <c r="I30" s="752">
        <v>60.919199999999996</v>
      </c>
      <c r="J30" s="752">
        <v>3.44</v>
      </c>
      <c r="K30" s="752">
        <v>5</v>
      </c>
      <c r="L30" s="752" t="s">
        <v>828</v>
      </c>
      <c r="M30" s="752" t="s">
        <v>828</v>
      </c>
      <c r="N30" s="752">
        <v>3</v>
      </c>
      <c r="O30" s="752">
        <v>2</v>
      </c>
      <c r="P30" s="752" t="s">
        <v>828</v>
      </c>
    </row>
    <row r="31" spans="1:16">
      <c r="A31" s="735" t="s">
        <v>3</v>
      </c>
      <c r="B31" s="752">
        <v>506.42589999999996</v>
      </c>
      <c r="C31" s="752">
        <v>196.4359</v>
      </c>
      <c r="D31" s="752">
        <v>14.6988</v>
      </c>
      <c r="E31" s="752">
        <v>102.67740000000001</v>
      </c>
      <c r="F31" s="752">
        <v>8.3087999999999997</v>
      </c>
      <c r="G31" s="752">
        <v>32.638800000000003</v>
      </c>
      <c r="H31" s="752">
        <v>20.8794</v>
      </c>
      <c r="I31" s="752">
        <v>95.8416</v>
      </c>
      <c r="J31" s="752">
        <v>13.587899999999999</v>
      </c>
      <c r="K31" s="752" t="s">
        <v>828</v>
      </c>
      <c r="L31" s="752" t="s">
        <v>828</v>
      </c>
      <c r="M31" s="752" t="s">
        <v>828</v>
      </c>
      <c r="N31" s="752" t="s">
        <v>828</v>
      </c>
      <c r="O31" s="752" t="s">
        <v>828</v>
      </c>
      <c r="P31" s="752" t="s">
        <v>828</v>
      </c>
    </row>
    <row r="32" spans="1:16">
      <c r="A32" s="727" t="s">
        <v>2</v>
      </c>
      <c r="B32" s="759">
        <v>2375.0045999999993</v>
      </c>
      <c r="C32" s="759">
        <v>635.95900000000006</v>
      </c>
      <c r="D32" s="759">
        <v>70.628799999999998</v>
      </c>
      <c r="E32" s="759">
        <v>778.2637000000002</v>
      </c>
      <c r="F32" s="759">
        <v>48.224199999999996</v>
      </c>
      <c r="G32" s="759">
        <v>111.57080000000001</v>
      </c>
      <c r="H32" s="759">
        <v>204.04139999999998</v>
      </c>
      <c r="I32" s="759">
        <v>466.20979999999997</v>
      </c>
      <c r="J32" s="759">
        <v>17.427900000000001</v>
      </c>
      <c r="K32" s="759">
        <v>58.0672</v>
      </c>
      <c r="L32" s="759">
        <v>0.3</v>
      </c>
      <c r="M32" s="759">
        <v>0.1</v>
      </c>
      <c r="N32" s="759">
        <v>18.54</v>
      </c>
      <c r="O32" s="759">
        <v>30.160000000000004</v>
      </c>
      <c r="P32" s="752" t="s">
        <v>828</v>
      </c>
    </row>
    <row r="33" spans="1:16">
      <c r="A33" s="729" t="s">
        <v>1</v>
      </c>
      <c r="B33" s="759">
        <v>10931.084200000003</v>
      </c>
      <c r="C33" s="759">
        <v>5117.7033000000001</v>
      </c>
      <c r="D33" s="759">
        <v>557.1807</v>
      </c>
      <c r="E33" s="759">
        <v>2164.9838000000004</v>
      </c>
      <c r="F33" s="759">
        <v>291.63730000000004</v>
      </c>
      <c r="G33" s="759">
        <v>282.07240000000002</v>
      </c>
      <c r="H33" s="759">
        <v>826.21420000000023</v>
      </c>
      <c r="I33" s="759">
        <v>1116.4279000000001</v>
      </c>
      <c r="J33" s="759">
        <v>336.65359999999993</v>
      </c>
      <c r="K33" s="759">
        <v>735.57779999999991</v>
      </c>
      <c r="L33" s="759">
        <v>42.224599999999995</v>
      </c>
      <c r="M33" s="759">
        <v>111.9067</v>
      </c>
      <c r="N33" s="759">
        <v>45.78</v>
      </c>
      <c r="O33" s="759">
        <v>203.02520000000001</v>
      </c>
      <c r="P33" s="759">
        <v>49.846500000000006</v>
      </c>
    </row>
    <row r="34" spans="1:16">
      <c r="A34" s="727" t="s">
        <v>290</v>
      </c>
      <c r="B34" s="759">
        <v>21003.790700000001</v>
      </c>
      <c r="C34" s="759">
        <v>7241.3145999999997</v>
      </c>
      <c r="D34" s="759">
        <v>1053.3877</v>
      </c>
      <c r="E34" s="759">
        <v>4809.3672999999999</v>
      </c>
      <c r="F34" s="759">
        <v>889.23900000000003</v>
      </c>
      <c r="G34" s="759">
        <v>1145.7664999999997</v>
      </c>
      <c r="H34" s="759">
        <v>1835.6405999999999</v>
      </c>
      <c r="I34" s="759">
        <v>2123.3553000000002</v>
      </c>
      <c r="J34" s="759">
        <v>1353.7651000000001</v>
      </c>
      <c r="K34" s="759">
        <v>1359.1077999999998</v>
      </c>
      <c r="L34" s="759">
        <v>82.29010000000001</v>
      </c>
      <c r="M34" s="759">
        <v>310.97419999999994</v>
      </c>
      <c r="N34" s="759">
        <v>71.91</v>
      </c>
      <c r="O34" s="759">
        <v>382.04970000000009</v>
      </c>
      <c r="P34" s="759">
        <v>53.624200000000002</v>
      </c>
    </row>
    <row r="35" spans="1:16">
      <c r="A35" s="1074" t="s">
        <v>803</v>
      </c>
      <c r="B35" s="1074"/>
      <c r="C35" s="1074"/>
      <c r="D35" s="1074"/>
      <c r="E35" s="1074"/>
      <c r="F35" s="1074"/>
      <c r="G35" s="1074"/>
      <c r="H35" s="1074"/>
      <c r="I35" s="1074"/>
      <c r="J35" s="1074"/>
      <c r="K35" s="1074"/>
      <c r="L35" s="1074"/>
      <c r="M35" s="1074"/>
      <c r="N35" s="1074"/>
      <c r="O35" s="1074"/>
      <c r="P35" s="1074"/>
    </row>
    <row r="36" spans="1:16">
      <c r="A36" s="735" t="s">
        <v>44</v>
      </c>
      <c r="B36" s="752">
        <v>264.01200000000006</v>
      </c>
      <c r="C36" s="752">
        <v>32.045200000000015</v>
      </c>
      <c r="D36" s="752">
        <v>8.4482999999999944</v>
      </c>
      <c r="E36" s="752">
        <v>46.868299999999998</v>
      </c>
      <c r="F36" s="752">
        <v>11.804799999999997</v>
      </c>
      <c r="G36" s="752">
        <v>41.658799999999992</v>
      </c>
      <c r="H36" s="752">
        <v>23.260300000000001</v>
      </c>
      <c r="I36" s="752">
        <v>44.464299999999994</v>
      </c>
      <c r="J36" s="752">
        <v>24.136099999999999</v>
      </c>
      <c r="K36" s="752">
        <v>24.566099999999995</v>
      </c>
      <c r="L36" s="752">
        <v>0.21950000000000006</v>
      </c>
      <c r="M36" s="752">
        <v>7.8264999999999993</v>
      </c>
      <c r="N36" s="752">
        <v>4.5599999999999995E-2</v>
      </c>
      <c r="O36" s="752">
        <v>12.806899999999999</v>
      </c>
      <c r="P36" s="752">
        <v>2.8000000000000004E-2</v>
      </c>
    </row>
    <row r="37" spans="1:16">
      <c r="A37" s="735" t="s">
        <v>28</v>
      </c>
      <c r="B37" s="752">
        <v>3403.3390999999756</v>
      </c>
      <c r="C37" s="752">
        <v>599.72369999998432</v>
      </c>
      <c r="D37" s="752">
        <v>86.417400000000441</v>
      </c>
      <c r="E37" s="752">
        <v>910.64229999997997</v>
      </c>
      <c r="F37" s="752">
        <v>211.2630999999985</v>
      </c>
      <c r="G37" s="752">
        <v>350.6942999999938</v>
      </c>
      <c r="H37" s="752">
        <v>308.92109999999678</v>
      </c>
      <c r="I37" s="752">
        <v>711.54119999998522</v>
      </c>
      <c r="J37" s="752">
        <v>103.15780000000053</v>
      </c>
      <c r="K37" s="752">
        <v>868.05109999999149</v>
      </c>
      <c r="L37" s="752">
        <v>84.047300000000064</v>
      </c>
      <c r="M37" s="752">
        <v>479.26059999999859</v>
      </c>
      <c r="N37" s="752">
        <v>7.1137999999999924</v>
      </c>
      <c r="O37" s="752">
        <v>136.60879999999995</v>
      </c>
      <c r="P37" s="752">
        <v>19.650500000000015</v>
      </c>
    </row>
    <row r="38" spans="1:16">
      <c r="A38" s="729" t="s">
        <v>27</v>
      </c>
      <c r="B38" s="759">
        <v>3667.3510999999758</v>
      </c>
      <c r="C38" s="759">
        <v>631.76889999998434</v>
      </c>
      <c r="D38" s="759">
        <v>94.86570000000043</v>
      </c>
      <c r="E38" s="759">
        <v>957.51059999997995</v>
      </c>
      <c r="F38" s="759">
        <v>223.0678999999985</v>
      </c>
      <c r="G38" s="759">
        <v>392.35309999999379</v>
      </c>
      <c r="H38" s="759">
        <v>332.18139999999676</v>
      </c>
      <c r="I38" s="759">
        <v>756.0054999999852</v>
      </c>
      <c r="J38" s="759">
        <v>127.29390000000053</v>
      </c>
      <c r="K38" s="759">
        <v>892.6171999999915</v>
      </c>
      <c r="L38" s="759">
        <v>84.26680000000006</v>
      </c>
      <c r="M38" s="759">
        <v>487.0870999999986</v>
      </c>
      <c r="N38" s="759">
        <v>7.1593999999999927</v>
      </c>
      <c r="O38" s="759">
        <v>149.41569999999996</v>
      </c>
      <c r="P38" s="759">
        <v>19.678500000000014</v>
      </c>
    </row>
    <row r="39" spans="1:16">
      <c r="A39" s="735" t="s">
        <v>26</v>
      </c>
      <c r="B39" s="752">
        <v>1032.6794999999906</v>
      </c>
      <c r="C39" s="752">
        <v>92.066800000000441</v>
      </c>
      <c r="D39" s="752">
        <v>18.498799999999985</v>
      </c>
      <c r="E39" s="752">
        <v>252.33159999999867</v>
      </c>
      <c r="F39" s="752">
        <v>63.218900000000268</v>
      </c>
      <c r="G39" s="752">
        <v>157.24980000000028</v>
      </c>
      <c r="H39" s="752">
        <v>180.92229999999992</v>
      </c>
      <c r="I39" s="752">
        <v>92.576300000000202</v>
      </c>
      <c r="J39" s="752">
        <v>138.62749999999983</v>
      </c>
      <c r="K39" s="752">
        <v>318.8555999999997</v>
      </c>
      <c r="L39" s="752">
        <v>0.90570000000000017</v>
      </c>
      <c r="M39" s="752">
        <v>16.845300000000002</v>
      </c>
      <c r="N39" s="752">
        <v>0.14650000000000005</v>
      </c>
      <c r="O39" s="752">
        <v>294.79879999999991</v>
      </c>
      <c r="P39" s="752">
        <v>3.0350999999999986</v>
      </c>
    </row>
    <row r="40" spans="1:16">
      <c r="A40" s="743" t="s">
        <v>25</v>
      </c>
      <c r="B40" s="752">
        <v>349.47750000000207</v>
      </c>
      <c r="C40" s="752">
        <v>157.46969999999979</v>
      </c>
      <c r="D40" s="752">
        <v>15.636599999999969</v>
      </c>
      <c r="E40" s="752">
        <v>14.98229999999997</v>
      </c>
      <c r="F40" s="752">
        <v>10.991299999999947</v>
      </c>
      <c r="G40" s="752">
        <v>29.659700000000122</v>
      </c>
      <c r="H40" s="752">
        <v>12.513699999999989</v>
      </c>
      <c r="I40" s="752">
        <v>26.415000000000024</v>
      </c>
      <c r="J40" s="752">
        <v>27.837300000000074</v>
      </c>
      <c r="K40" s="752">
        <v>122.08439999999995</v>
      </c>
      <c r="L40" s="752">
        <v>0.77420000000000033</v>
      </c>
      <c r="M40" s="752">
        <v>22.653200000000005</v>
      </c>
      <c r="N40" s="752">
        <v>8.1000000000000003E-2</v>
      </c>
      <c r="O40" s="752">
        <v>55.172800000000002</v>
      </c>
      <c r="P40" s="752">
        <v>0.23500000000000007</v>
      </c>
    </row>
    <row r="41" spans="1:16">
      <c r="A41" s="742" t="s">
        <v>24</v>
      </c>
      <c r="B41" s="752">
        <v>555.06520000000273</v>
      </c>
      <c r="C41" s="752">
        <v>101.7361000000005</v>
      </c>
      <c r="D41" s="752">
        <v>37.774300000000217</v>
      </c>
      <c r="E41" s="752">
        <v>72.512200000000291</v>
      </c>
      <c r="F41" s="752">
        <v>50.925400000000202</v>
      </c>
      <c r="G41" s="752">
        <v>42.242100000000271</v>
      </c>
      <c r="H41" s="752">
        <v>48.830500000000256</v>
      </c>
      <c r="I41" s="752">
        <v>40.520400000000272</v>
      </c>
      <c r="J41" s="752">
        <v>79.477100000000107</v>
      </c>
      <c r="K41" s="752">
        <v>47.593100000000028</v>
      </c>
      <c r="L41" s="752">
        <v>1.8419999999999992</v>
      </c>
      <c r="M41" s="752">
        <v>0.69060000000000021</v>
      </c>
      <c r="N41" s="752">
        <v>0.14290000000000003</v>
      </c>
      <c r="O41" s="752">
        <v>41.599899999999998</v>
      </c>
      <c r="P41" s="752">
        <v>0.16070000000000004</v>
      </c>
    </row>
    <row r="42" spans="1:16">
      <c r="A42" s="727" t="s">
        <v>23</v>
      </c>
      <c r="B42" s="759">
        <v>1937.2221999999954</v>
      </c>
      <c r="C42" s="759">
        <v>351.27260000000069</v>
      </c>
      <c r="D42" s="759">
        <v>71.909700000000171</v>
      </c>
      <c r="E42" s="759">
        <v>339.82609999999892</v>
      </c>
      <c r="F42" s="759">
        <v>125.13560000000041</v>
      </c>
      <c r="G42" s="759">
        <v>229.15160000000068</v>
      </c>
      <c r="H42" s="759">
        <v>242.26650000000018</v>
      </c>
      <c r="I42" s="759">
        <v>159.5117000000005</v>
      </c>
      <c r="J42" s="759">
        <v>245.94190000000003</v>
      </c>
      <c r="K42" s="759">
        <v>488.53309999999971</v>
      </c>
      <c r="L42" s="759">
        <v>3.5218999999999996</v>
      </c>
      <c r="M42" s="759">
        <v>40.18910000000001</v>
      </c>
      <c r="N42" s="759">
        <v>0.37040000000000006</v>
      </c>
      <c r="O42" s="759">
        <v>391.5714999999999</v>
      </c>
      <c r="P42" s="759">
        <v>3.4307999999999983</v>
      </c>
    </row>
    <row r="43" spans="1:16">
      <c r="A43" s="735" t="s">
        <v>22</v>
      </c>
      <c r="B43" s="752">
        <v>648.89659999999867</v>
      </c>
      <c r="C43" s="752">
        <v>197.61750000000001</v>
      </c>
      <c r="D43" s="752">
        <v>20.739200000000039</v>
      </c>
      <c r="E43" s="752">
        <v>132.08140000000006</v>
      </c>
      <c r="F43" s="752">
        <v>30.259400000000035</v>
      </c>
      <c r="G43" s="752">
        <v>39.900800000000139</v>
      </c>
      <c r="H43" s="752">
        <v>47.245200000000104</v>
      </c>
      <c r="I43" s="752">
        <v>75.21650000000011</v>
      </c>
      <c r="J43" s="752">
        <v>72.837800000000016</v>
      </c>
      <c r="K43" s="752">
        <v>272.11260000000016</v>
      </c>
      <c r="L43" s="752">
        <v>9.5253999999999746</v>
      </c>
      <c r="M43" s="752">
        <v>110.08369999999999</v>
      </c>
      <c r="N43" s="752">
        <v>0.13100000000000001</v>
      </c>
      <c r="O43" s="752">
        <v>132.43769999999998</v>
      </c>
      <c r="P43" s="752">
        <v>0.64250000000000018</v>
      </c>
    </row>
    <row r="44" spans="1:16">
      <c r="A44" s="735" t="s">
        <v>21</v>
      </c>
      <c r="B44" s="752">
        <v>1003.1420999999796</v>
      </c>
      <c r="C44" s="752">
        <v>346.48299999999148</v>
      </c>
      <c r="D44" s="752">
        <v>55.852100000000405</v>
      </c>
      <c r="E44" s="752">
        <v>126.34960000000059</v>
      </c>
      <c r="F44" s="752">
        <v>50.577600000000764</v>
      </c>
      <c r="G44" s="752">
        <v>31.858200000000245</v>
      </c>
      <c r="H44" s="752">
        <v>27.518000000000161</v>
      </c>
      <c r="I44" s="752">
        <v>103.85740000000078</v>
      </c>
      <c r="J44" s="752">
        <v>130.76960000000037</v>
      </c>
      <c r="K44" s="752">
        <v>62.117200000000039</v>
      </c>
      <c r="L44" s="752">
        <v>5.2452999999999905</v>
      </c>
      <c r="M44" s="752">
        <v>9.6424000000000003</v>
      </c>
      <c r="N44" s="752">
        <v>0.11060000000000002</v>
      </c>
      <c r="O44" s="752">
        <v>24.137799999999999</v>
      </c>
      <c r="P44" s="752">
        <v>4.9514999999999949</v>
      </c>
    </row>
    <row r="45" spans="1:16">
      <c r="A45" s="735" t="s">
        <v>20</v>
      </c>
      <c r="B45" s="752">
        <v>1080.2488999999719</v>
      </c>
      <c r="C45" s="752">
        <v>470.3486999999846</v>
      </c>
      <c r="D45" s="752">
        <v>109.09800000000116</v>
      </c>
      <c r="E45" s="752">
        <v>39.371600000000456</v>
      </c>
      <c r="F45" s="752">
        <v>55.920200000000818</v>
      </c>
      <c r="G45" s="752">
        <v>61.710400000000682</v>
      </c>
      <c r="H45" s="752">
        <v>29.250800000000172</v>
      </c>
      <c r="I45" s="752">
        <v>100.07000000000075</v>
      </c>
      <c r="J45" s="752">
        <v>114.40260000000062</v>
      </c>
      <c r="K45" s="752">
        <v>64.244600000000148</v>
      </c>
      <c r="L45" s="752">
        <v>24.508499999999991</v>
      </c>
      <c r="M45" s="752">
        <v>1.7916999999999987</v>
      </c>
      <c r="N45" s="752">
        <v>0.23750000000000004</v>
      </c>
      <c r="O45" s="752">
        <v>19.811300000000003</v>
      </c>
      <c r="P45" s="752">
        <v>7.7591999999999919</v>
      </c>
    </row>
    <row r="46" spans="1:16">
      <c r="A46" s="739" t="s">
        <v>19</v>
      </c>
      <c r="B46" s="759">
        <v>2732.2875999999501</v>
      </c>
      <c r="C46" s="759">
        <v>1014.4491999999761</v>
      </c>
      <c r="D46" s="759">
        <v>185.68930000000159</v>
      </c>
      <c r="E46" s="759">
        <v>297.80260000000112</v>
      </c>
      <c r="F46" s="759">
        <v>136.7572000000016</v>
      </c>
      <c r="G46" s="759">
        <v>133.46940000000106</v>
      </c>
      <c r="H46" s="759">
        <v>104.01400000000044</v>
      </c>
      <c r="I46" s="759">
        <v>279.14390000000162</v>
      </c>
      <c r="J46" s="759">
        <v>318.01000000000101</v>
      </c>
      <c r="K46" s="759">
        <v>398.47440000000034</v>
      </c>
      <c r="L46" s="759">
        <v>39.27919999999996</v>
      </c>
      <c r="M46" s="759">
        <v>121.51779999999999</v>
      </c>
      <c r="N46" s="759">
        <v>0.47910000000000008</v>
      </c>
      <c r="O46" s="759">
        <v>176.38679999999999</v>
      </c>
      <c r="P46" s="759">
        <v>13.353199999999987</v>
      </c>
    </row>
    <row r="47" spans="1:16">
      <c r="A47" s="735" t="s">
        <v>18</v>
      </c>
      <c r="B47" s="752">
        <v>820.9211999999925</v>
      </c>
      <c r="C47" s="752">
        <v>236.82929999999655</v>
      </c>
      <c r="D47" s="752">
        <v>39.636700000000261</v>
      </c>
      <c r="E47" s="752">
        <v>74.290100000000749</v>
      </c>
      <c r="F47" s="752">
        <v>51.407600000000443</v>
      </c>
      <c r="G47" s="752">
        <v>91.450000000000685</v>
      </c>
      <c r="H47" s="752">
        <v>70.533700000000621</v>
      </c>
      <c r="I47" s="752">
        <v>83.900000000000205</v>
      </c>
      <c r="J47" s="752">
        <v>111.21920000000038</v>
      </c>
      <c r="K47" s="752">
        <v>32.432699999999983</v>
      </c>
      <c r="L47" s="752">
        <v>1.2562000000000004</v>
      </c>
      <c r="M47" s="752">
        <v>0.62910000000000021</v>
      </c>
      <c r="N47" s="752">
        <v>0.17790000000000003</v>
      </c>
      <c r="O47" s="752">
        <v>23.015300000000003</v>
      </c>
      <c r="P47" s="752">
        <v>0.61210000000000009</v>
      </c>
    </row>
    <row r="48" spans="1:16">
      <c r="A48" s="735" t="s">
        <v>17</v>
      </c>
      <c r="B48" s="752">
        <v>1687.1612999999577</v>
      </c>
      <c r="C48" s="752">
        <v>521.1473999999904</v>
      </c>
      <c r="D48" s="752">
        <v>86.023900000000779</v>
      </c>
      <c r="E48" s="752">
        <v>110.86930000000064</v>
      </c>
      <c r="F48" s="752">
        <v>45.746700000000494</v>
      </c>
      <c r="G48" s="752">
        <v>329.92819999999574</v>
      </c>
      <c r="H48" s="752">
        <v>114.00940000000045</v>
      </c>
      <c r="I48" s="752">
        <v>92.128900000000783</v>
      </c>
      <c r="J48" s="752">
        <v>258.80589999999989</v>
      </c>
      <c r="K48" s="752">
        <v>136.00100000000026</v>
      </c>
      <c r="L48" s="752">
        <v>49.004400000000054</v>
      </c>
      <c r="M48" s="752">
        <v>2.0961999999999987</v>
      </c>
      <c r="N48" s="752">
        <v>0.16280000000000003</v>
      </c>
      <c r="O48" s="752">
        <v>29.211600000000001</v>
      </c>
      <c r="P48" s="752">
        <v>3.0370999999999979</v>
      </c>
    </row>
    <row r="49" spans="1:16">
      <c r="A49" s="735" t="s">
        <v>16</v>
      </c>
      <c r="B49" s="752">
        <v>1121.1340999999893</v>
      </c>
      <c r="C49" s="752">
        <v>200.5909999999997</v>
      </c>
      <c r="D49" s="752">
        <v>23.666000000000029</v>
      </c>
      <c r="E49" s="752">
        <v>141.40679999999978</v>
      </c>
      <c r="F49" s="752">
        <v>82.289200000000093</v>
      </c>
      <c r="G49" s="752">
        <v>132.33890000000019</v>
      </c>
      <c r="H49" s="752">
        <v>262.10679999999849</v>
      </c>
      <c r="I49" s="752">
        <v>115.65750000000013</v>
      </c>
      <c r="J49" s="752">
        <v>105.99990000000008</v>
      </c>
      <c r="K49" s="752">
        <v>253.64180000000013</v>
      </c>
      <c r="L49" s="752">
        <v>0.25490000000000002</v>
      </c>
      <c r="M49" s="752">
        <v>41.682500000000019</v>
      </c>
      <c r="N49" s="752">
        <v>0.10690000000000002</v>
      </c>
      <c r="O49" s="752">
        <v>198.20140000000006</v>
      </c>
      <c r="P49" s="752">
        <v>2.3E-2</v>
      </c>
    </row>
    <row r="50" spans="1:16">
      <c r="A50" s="727" t="s">
        <v>15</v>
      </c>
      <c r="B50" s="759">
        <v>3629.2165999999397</v>
      </c>
      <c r="C50" s="759">
        <v>958.56769999998664</v>
      </c>
      <c r="D50" s="759">
        <v>149.32660000000106</v>
      </c>
      <c r="E50" s="759">
        <v>326.56620000000112</v>
      </c>
      <c r="F50" s="759">
        <v>179.44350000000105</v>
      </c>
      <c r="G50" s="759">
        <v>553.71709999999666</v>
      </c>
      <c r="H50" s="759">
        <v>446.64989999999955</v>
      </c>
      <c r="I50" s="759">
        <v>291.68640000000113</v>
      </c>
      <c r="J50" s="759">
        <v>476.02500000000038</v>
      </c>
      <c r="K50" s="759">
        <v>422.07550000000037</v>
      </c>
      <c r="L50" s="759">
        <v>50.515500000000053</v>
      </c>
      <c r="M50" s="759">
        <v>44.407800000000016</v>
      </c>
      <c r="N50" s="759">
        <v>0.44760000000000011</v>
      </c>
      <c r="O50" s="759">
        <v>250.42830000000006</v>
      </c>
      <c r="P50" s="759">
        <v>3.6721999999999979</v>
      </c>
    </row>
    <row r="51" spans="1:16">
      <c r="A51" s="729" t="s">
        <v>14</v>
      </c>
      <c r="B51" s="759">
        <v>8298.726399999885</v>
      </c>
      <c r="C51" s="759">
        <v>2324.2894999999635</v>
      </c>
      <c r="D51" s="759">
        <v>406.92560000000282</v>
      </c>
      <c r="E51" s="759">
        <v>964.1949000000011</v>
      </c>
      <c r="F51" s="759">
        <v>441.33630000000306</v>
      </c>
      <c r="G51" s="759">
        <v>916.33809999999835</v>
      </c>
      <c r="H51" s="759">
        <v>792.93040000000019</v>
      </c>
      <c r="I51" s="759">
        <v>730.34200000000317</v>
      </c>
      <c r="J51" s="759">
        <v>1039.9769000000013</v>
      </c>
      <c r="K51" s="759">
        <v>1309.0830000000003</v>
      </c>
      <c r="L51" s="759">
        <v>93.316600000000008</v>
      </c>
      <c r="M51" s="759">
        <v>206.11470000000003</v>
      </c>
      <c r="N51" s="759">
        <v>1.2971000000000001</v>
      </c>
      <c r="O51" s="759">
        <v>818.38659999999982</v>
      </c>
      <c r="P51" s="759">
        <v>20.456199999999985</v>
      </c>
    </row>
    <row r="52" spans="1:16">
      <c r="A52" s="735" t="s">
        <v>13</v>
      </c>
      <c r="B52" s="752">
        <v>3174.4178999999212</v>
      </c>
      <c r="C52" s="752">
        <v>552.98109999996984</v>
      </c>
      <c r="D52" s="752">
        <v>277.38869999998997</v>
      </c>
      <c r="E52" s="752">
        <v>287.57639999998952</v>
      </c>
      <c r="F52" s="752">
        <v>111.98310000000089</v>
      </c>
      <c r="G52" s="752">
        <v>122.62530000000035</v>
      </c>
      <c r="H52" s="752">
        <v>703.34109999998748</v>
      </c>
      <c r="I52" s="752">
        <v>537.23109999997166</v>
      </c>
      <c r="J52" s="752">
        <v>472.27649999997328</v>
      </c>
      <c r="K52" s="752">
        <v>556.71499999999583</v>
      </c>
      <c r="L52" s="752">
        <v>19.621600000000022</v>
      </c>
      <c r="M52" s="752">
        <v>52.97140000000006</v>
      </c>
      <c r="N52" s="752">
        <v>8.4023999999999894</v>
      </c>
      <c r="O52" s="752">
        <v>258.70159999999981</v>
      </c>
      <c r="P52" s="752">
        <v>88.703499999999948</v>
      </c>
    </row>
    <row r="53" spans="1:16">
      <c r="A53" s="735" t="s">
        <v>12</v>
      </c>
      <c r="B53" s="752">
        <v>2461.9463999999894</v>
      </c>
      <c r="C53" s="752">
        <v>507.90049999999769</v>
      </c>
      <c r="D53" s="752">
        <v>77.354900000000129</v>
      </c>
      <c r="E53" s="752">
        <v>552.44609999999739</v>
      </c>
      <c r="F53" s="752">
        <v>329.90529999999853</v>
      </c>
      <c r="G53" s="752">
        <v>321.71419999999887</v>
      </c>
      <c r="H53" s="752">
        <v>209.15959999999973</v>
      </c>
      <c r="I53" s="752">
        <v>249.66840000000019</v>
      </c>
      <c r="J53" s="752">
        <v>143.09869999999984</v>
      </c>
      <c r="K53" s="752">
        <v>383.75510000000008</v>
      </c>
      <c r="L53" s="752">
        <v>38.952299999999987</v>
      </c>
      <c r="M53" s="752">
        <v>3.6399999999999997</v>
      </c>
      <c r="N53" s="752">
        <v>17.189300000000003</v>
      </c>
      <c r="O53" s="752">
        <v>253.51539999999991</v>
      </c>
      <c r="P53" s="752">
        <v>25.395199999999999</v>
      </c>
    </row>
    <row r="54" spans="1:16">
      <c r="A54" s="735" t="s">
        <v>11</v>
      </c>
      <c r="B54" s="752">
        <v>449.92290000000145</v>
      </c>
      <c r="C54" s="752">
        <v>124.48420000000027</v>
      </c>
      <c r="D54" s="752">
        <v>27.271400000000057</v>
      </c>
      <c r="E54" s="752">
        <v>46.535000000000117</v>
      </c>
      <c r="F54" s="752">
        <v>22.00740000000004</v>
      </c>
      <c r="G54" s="752">
        <v>11.46189999999998</v>
      </c>
      <c r="H54" s="752">
        <v>22.313400000000001</v>
      </c>
      <c r="I54" s="752">
        <v>116.8391000000004</v>
      </c>
      <c r="J54" s="752">
        <v>42.355400000000039</v>
      </c>
      <c r="K54" s="752">
        <v>581.19909999999663</v>
      </c>
      <c r="L54" s="752">
        <v>124.77860000000007</v>
      </c>
      <c r="M54" s="752">
        <v>164.8550000000001</v>
      </c>
      <c r="N54" s="752">
        <v>4.4899999999999993</v>
      </c>
      <c r="O54" s="752">
        <v>85.551200000000009</v>
      </c>
      <c r="P54" s="752">
        <v>33.170999999999992</v>
      </c>
    </row>
    <row r="55" spans="1:16">
      <c r="A55" s="727" t="s">
        <v>10</v>
      </c>
      <c r="B55" s="759">
        <v>6086.2871999999115</v>
      </c>
      <c r="C55" s="759">
        <v>1185.3657999999677</v>
      </c>
      <c r="D55" s="759">
        <v>382.01499999999021</v>
      </c>
      <c r="E55" s="759">
        <v>886.55749999998693</v>
      </c>
      <c r="F55" s="759">
        <v>463.89579999999944</v>
      </c>
      <c r="G55" s="759">
        <v>455.80139999999921</v>
      </c>
      <c r="H55" s="759">
        <v>934.81409999998721</v>
      </c>
      <c r="I55" s="759">
        <v>903.73859999997217</v>
      </c>
      <c r="J55" s="759">
        <v>657.73059999997315</v>
      </c>
      <c r="K55" s="759">
        <v>1521.6691999999925</v>
      </c>
      <c r="L55" s="759">
        <v>183.35250000000008</v>
      </c>
      <c r="M55" s="759">
        <v>221.46640000000016</v>
      </c>
      <c r="N55" s="759">
        <v>30.081699999999991</v>
      </c>
      <c r="O55" s="759">
        <v>597.76819999999975</v>
      </c>
      <c r="P55" s="759">
        <v>147.26969999999994</v>
      </c>
    </row>
    <row r="56" spans="1:16">
      <c r="A56" s="735" t="s">
        <v>9</v>
      </c>
      <c r="B56" s="752">
        <v>1408.1276999999461</v>
      </c>
      <c r="C56" s="752">
        <v>571.68109999998694</v>
      </c>
      <c r="D56" s="752">
        <v>61.825900000000424</v>
      </c>
      <c r="E56" s="752">
        <v>328.37749999999107</v>
      </c>
      <c r="F56" s="752">
        <v>54.755700000000402</v>
      </c>
      <c r="G56" s="752">
        <v>83.450200000000478</v>
      </c>
      <c r="H56" s="752">
        <v>29.685600000000072</v>
      </c>
      <c r="I56" s="752">
        <v>185.39339999999839</v>
      </c>
      <c r="J56" s="752">
        <v>67.684600000000572</v>
      </c>
      <c r="K56" s="752">
        <v>127.24209999999988</v>
      </c>
      <c r="L56" s="752">
        <v>2.9563999999999937</v>
      </c>
      <c r="M56" s="752">
        <v>11.608599999999987</v>
      </c>
      <c r="N56" s="752">
        <v>38.155900000000074</v>
      </c>
      <c r="O56" s="752">
        <v>55.034799999999997</v>
      </c>
      <c r="P56" s="752">
        <v>7.7897999999999934</v>
      </c>
    </row>
    <row r="57" spans="1:16">
      <c r="A57" s="735" t="s">
        <v>8</v>
      </c>
      <c r="B57" s="752">
        <v>1046.801599999993</v>
      </c>
      <c r="C57" s="752">
        <v>136.2648999999999</v>
      </c>
      <c r="D57" s="752">
        <v>35.029000000000124</v>
      </c>
      <c r="E57" s="752">
        <v>277.09069999999912</v>
      </c>
      <c r="F57" s="752">
        <v>137.27570000000023</v>
      </c>
      <c r="G57" s="752">
        <v>79.804900000000302</v>
      </c>
      <c r="H57" s="752">
        <v>35.889100000000063</v>
      </c>
      <c r="I57" s="752">
        <v>260.12879999999939</v>
      </c>
      <c r="J57" s="752">
        <v>45.434000000000147</v>
      </c>
      <c r="K57" s="752">
        <v>44.665500000000016</v>
      </c>
      <c r="L57" s="752">
        <v>1.0536000000000003</v>
      </c>
      <c r="M57" s="752">
        <v>0.27540000000000009</v>
      </c>
      <c r="N57" s="752">
        <v>1.4133999999999995</v>
      </c>
      <c r="O57" s="752">
        <v>38.610199999999999</v>
      </c>
      <c r="P57" s="752">
        <v>0.16490000000000002</v>
      </c>
    </row>
    <row r="58" spans="1:16">
      <c r="A58" s="738" t="s">
        <v>7</v>
      </c>
      <c r="B58" s="752">
        <v>25178.213600000225</v>
      </c>
      <c r="C58" s="752">
        <v>15635.98330000032</v>
      </c>
      <c r="D58" s="752">
        <v>503.72029999999592</v>
      </c>
      <c r="E58" s="752">
        <v>4916.3760000001048</v>
      </c>
      <c r="F58" s="752">
        <v>249.4325999999987</v>
      </c>
      <c r="G58" s="752">
        <v>450.54519999999013</v>
      </c>
      <c r="H58" s="752">
        <v>57.241800000000204</v>
      </c>
      <c r="I58" s="752">
        <v>1427.8475999999691</v>
      </c>
      <c r="J58" s="752">
        <v>1790.3632999999934</v>
      </c>
      <c r="K58" s="752">
        <v>777.03319999999746</v>
      </c>
      <c r="L58" s="752">
        <v>9.6024999999999867</v>
      </c>
      <c r="M58" s="752">
        <v>86.557900000000046</v>
      </c>
      <c r="N58" s="752">
        <v>43.29249999999999</v>
      </c>
      <c r="O58" s="752">
        <v>596.19199999999989</v>
      </c>
      <c r="P58" s="752">
        <v>14.765199999999997</v>
      </c>
    </row>
    <row r="59" spans="1:16">
      <c r="A59" s="727" t="s">
        <v>6</v>
      </c>
      <c r="B59" s="759">
        <v>27633.142900000163</v>
      </c>
      <c r="C59" s="759">
        <v>16343.929300000307</v>
      </c>
      <c r="D59" s="759">
        <v>600.57519999999647</v>
      </c>
      <c r="E59" s="759">
        <v>5521.844200000095</v>
      </c>
      <c r="F59" s="759">
        <v>441.46399999999937</v>
      </c>
      <c r="G59" s="759">
        <v>613.8002999999909</v>
      </c>
      <c r="H59" s="759">
        <v>122.81650000000033</v>
      </c>
      <c r="I59" s="759">
        <v>1873.369799999967</v>
      </c>
      <c r="J59" s="759">
        <v>1903.4818999999941</v>
      </c>
      <c r="K59" s="759">
        <v>948.94079999999735</v>
      </c>
      <c r="L59" s="759">
        <v>13.612499999999981</v>
      </c>
      <c r="M59" s="759">
        <v>98.441900000000032</v>
      </c>
      <c r="N59" s="759">
        <v>82.861800000000073</v>
      </c>
      <c r="O59" s="759">
        <v>689.83699999999988</v>
      </c>
      <c r="P59" s="759">
        <v>22.719899999999988</v>
      </c>
    </row>
    <row r="60" spans="1:16">
      <c r="A60" s="736" t="s">
        <v>5</v>
      </c>
      <c r="B60" s="752">
        <v>6625.9493000000048</v>
      </c>
      <c r="C60" s="752">
        <v>1810.1042999999868</v>
      </c>
      <c r="D60" s="752">
        <v>192.81309999999982</v>
      </c>
      <c r="E60" s="752">
        <v>1422.9693999999927</v>
      </c>
      <c r="F60" s="752">
        <v>192.03849999999946</v>
      </c>
      <c r="G60" s="752">
        <v>776.2197999999903</v>
      </c>
      <c r="H60" s="752">
        <v>610.99839999999494</v>
      </c>
      <c r="I60" s="752">
        <v>1243.2743999999902</v>
      </c>
      <c r="J60" s="752">
        <v>202.81039999999996</v>
      </c>
      <c r="K60" s="752">
        <v>614.59769999999958</v>
      </c>
      <c r="L60" s="752">
        <v>4.3114999999999979</v>
      </c>
      <c r="M60" s="752">
        <v>0.14700000000000002</v>
      </c>
      <c r="N60" s="752">
        <v>3.9799999999999995</v>
      </c>
      <c r="O60" s="752">
        <v>594.84629999999981</v>
      </c>
      <c r="P60" s="752">
        <v>0.35100000000000003</v>
      </c>
    </row>
    <row r="61" spans="1:16">
      <c r="A61" s="735" t="s">
        <v>4</v>
      </c>
      <c r="B61" s="752">
        <v>788.59109999999453</v>
      </c>
      <c r="C61" s="752">
        <v>104.61700000000057</v>
      </c>
      <c r="D61" s="752">
        <v>49.213600000000199</v>
      </c>
      <c r="E61" s="752">
        <v>90.265800000000553</v>
      </c>
      <c r="F61" s="752">
        <v>30.622800000000129</v>
      </c>
      <c r="G61" s="752">
        <v>47.154600000000102</v>
      </c>
      <c r="H61" s="752">
        <v>36.806600000000088</v>
      </c>
      <c r="I61" s="752">
        <v>177.57720000000043</v>
      </c>
      <c r="J61" s="752">
        <v>168.56579999999974</v>
      </c>
      <c r="K61" s="752">
        <v>75.541900000000012</v>
      </c>
      <c r="L61" s="752">
        <v>3.0640000000000005</v>
      </c>
      <c r="M61" s="752">
        <v>0.46430000000000005</v>
      </c>
      <c r="N61" s="752">
        <v>6.3879999999999963</v>
      </c>
      <c r="O61" s="752">
        <v>65.021999999999991</v>
      </c>
      <c r="P61" s="752">
        <v>0.38560000000000011</v>
      </c>
    </row>
    <row r="62" spans="1:16">
      <c r="A62" s="735" t="s">
        <v>3</v>
      </c>
      <c r="B62" s="752">
        <v>2910.7681999999845</v>
      </c>
      <c r="C62" s="752">
        <v>296.40659999999878</v>
      </c>
      <c r="D62" s="752">
        <v>51.115300000000062</v>
      </c>
      <c r="E62" s="752">
        <v>145.14650000000023</v>
      </c>
      <c r="F62" s="752">
        <v>36.647300000000016</v>
      </c>
      <c r="G62" s="752">
        <v>1876.0020999999949</v>
      </c>
      <c r="H62" s="752">
        <v>54.222700000000053</v>
      </c>
      <c r="I62" s="752">
        <v>197.61449999999948</v>
      </c>
      <c r="J62" s="752">
        <v>109.7246</v>
      </c>
      <c r="K62" s="752">
        <v>31.48009999999999</v>
      </c>
      <c r="L62" s="752">
        <v>1.1032000000000006</v>
      </c>
      <c r="M62" s="752">
        <v>0.58100000000000018</v>
      </c>
      <c r="N62" s="752">
        <v>0.84880000000000011</v>
      </c>
      <c r="O62" s="752">
        <v>27.833900000000003</v>
      </c>
      <c r="P62" s="752">
        <v>0.22350000000000003</v>
      </c>
    </row>
    <row r="63" spans="1:16">
      <c r="A63" s="727" t="s">
        <v>2</v>
      </c>
      <c r="B63" s="759">
        <v>10325.308599999984</v>
      </c>
      <c r="C63" s="759">
        <v>2211.1278999999863</v>
      </c>
      <c r="D63" s="759">
        <v>293.14200000000005</v>
      </c>
      <c r="E63" s="759">
        <v>1658.3816999999935</v>
      </c>
      <c r="F63" s="759">
        <v>259.30859999999961</v>
      </c>
      <c r="G63" s="759">
        <v>2699.3764999999853</v>
      </c>
      <c r="H63" s="759">
        <v>702.02769999999509</v>
      </c>
      <c r="I63" s="759">
        <v>1618.4660999999901</v>
      </c>
      <c r="J63" s="759">
        <v>481.10079999999971</v>
      </c>
      <c r="K63" s="759">
        <v>721.61969999999963</v>
      </c>
      <c r="L63" s="759">
        <v>8.4786999999999999</v>
      </c>
      <c r="M63" s="759">
        <v>1.1923000000000004</v>
      </c>
      <c r="N63" s="759">
        <v>11.216799999999996</v>
      </c>
      <c r="O63" s="759">
        <v>687.70219999999983</v>
      </c>
      <c r="P63" s="759">
        <v>0.96010000000000018</v>
      </c>
    </row>
    <row r="64" spans="1:16">
      <c r="A64" s="729" t="s">
        <v>1</v>
      </c>
      <c r="B64" s="759">
        <v>44044.738700000067</v>
      </c>
      <c r="C64" s="759">
        <v>19740.423000000264</v>
      </c>
      <c r="D64" s="759">
        <v>1275.732199999987</v>
      </c>
      <c r="E64" s="759">
        <v>8066.7834000000748</v>
      </c>
      <c r="F64" s="759">
        <v>1164.6683999999984</v>
      </c>
      <c r="G64" s="759">
        <v>3768.9781999999755</v>
      </c>
      <c r="H64" s="759">
        <v>1759.6582999999825</v>
      </c>
      <c r="I64" s="759">
        <v>4395.5744999999297</v>
      </c>
      <c r="J64" s="759">
        <v>3042.3132999999671</v>
      </c>
      <c r="K64" s="759">
        <v>3192.2296999999899</v>
      </c>
      <c r="L64" s="759">
        <v>205.44370000000004</v>
      </c>
      <c r="M64" s="759">
        <v>321.10060000000016</v>
      </c>
      <c r="N64" s="759">
        <v>124.16030000000005</v>
      </c>
      <c r="O64" s="759">
        <v>1975.3073999999992</v>
      </c>
      <c r="P64" s="759">
        <v>170.94969999999992</v>
      </c>
    </row>
    <row r="65" spans="1:16">
      <c r="A65" s="727" t="s">
        <v>290</v>
      </c>
      <c r="B65" s="759">
        <v>56010.816199999928</v>
      </c>
      <c r="C65" s="759">
        <v>22696.481400000212</v>
      </c>
      <c r="D65" s="759">
        <v>1777.5234999999902</v>
      </c>
      <c r="E65" s="759">
        <v>9988.4889000000585</v>
      </c>
      <c r="F65" s="759">
        <v>1829.0725999999997</v>
      </c>
      <c r="G65" s="759">
        <v>5077.6693999999679</v>
      </c>
      <c r="H65" s="759">
        <v>2884.7700999999793</v>
      </c>
      <c r="I65" s="759">
        <v>5881.9219999999186</v>
      </c>
      <c r="J65" s="759">
        <v>4209.5840999999682</v>
      </c>
      <c r="K65" s="759">
        <v>5393.929899999981</v>
      </c>
      <c r="L65" s="759">
        <v>383.02710000000019</v>
      </c>
      <c r="M65" s="759">
        <v>1014.3023999999988</v>
      </c>
      <c r="N65" s="759">
        <v>132.61680000000007</v>
      </c>
      <c r="O65" s="759">
        <v>2943.1096999999995</v>
      </c>
      <c r="P65" s="759">
        <v>211.0843999999999</v>
      </c>
    </row>
    <row r="66" spans="1:16">
      <c r="A66" s="1074" t="s">
        <v>829</v>
      </c>
      <c r="B66" s="1074"/>
      <c r="C66" s="1074"/>
      <c r="D66" s="1074"/>
      <c r="E66" s="1074"/>
      <c r="F66" s="1074"/>
      <c r="G66" s="1074"/>
      <c r="H66" s="1074"/>
      <c r="I66" s="1074"/>
      <c r="J66" s="1074"/>
      <c r="K66" s="1074"/>
      <c r="L66" s="1074"/>
      <c r="M66" s="1074"/>
      <c r="N66" s="1074"/>
      <c r="O66" s="1074"/>
      <c r="P66" s="1074"/>
    </row>
    <row r="67" spans="1:16">
      <c r="A67" s="735" t="s">
        <v>44</v>
      </c>
      <c r="B67" s="752" t="s">
        <v>828</v>
      </c>
      <c r="C67" s="752" t="s">
        <v>828</v>
      </c>
      <c r="D67" s="752" t="s">
        <v>828</v>
      </c>
      <c r="E67" s="752" t="s">
        <v>828</v>
      </c>
      <c r="F67" s="752" t="s">
        <v>828</v>
      </c>
      <c r="G67" s="752" t="s">
        <v>828</v>
      </c>
      <c r="H67" s="752" t="s">
        <v>828</v>
      </c>
      <c r="I67" s="752" t="s">
        <v>828</v>
      </c>
      <c r="J67" s="752" t="s">
        <v>828</v>
      </c>
      <c r="K67" s="752" t="s">
        <v>828</v>
      </c>
      <c r="L67" s="752" t="s">
        <v>828</v>
      </c>
      <c r="M67" s="752" t="s">
        <v>828</v>
      </c>
      <c r="N67" s="752" t="s">
        <v>828</v>
      </c>
      <c r="O67" s="752" t="s">
        <v>828</v>
      </c>
      <c r="P67" s="752" t="s">
        <v>828</v>
      </c>
    </row>
    <row r="68" spans="1:16">
      <c r="A68" s="735" t="s">
        <v>28</v>
      </c>
      <c r="B68" s="752">
        <v>3.7057000000000015</v>
      </c>
      <c r="C68" s="752">
        <v>0.67380000000000029</v>
      </c>
      <c r="D68" s="752">
        <v>0.23820000000000002</v>
      </c>
      <c r="E68" s="752">
        <v>0.50990000000000024</v>
      </c>
      <c r="F68" s="752">
        <v>0.30420000000000014</v>
      </c>
      <c r="G68" s="752">
        <v>0.42530000000000018</v>
      </c>
      <c r="H68" s="752">
        <v>0.25260000000000005</v>
      </c>
      <c r="I68" s="752">
        <v>0.47080000000000022</v>
      </c>
      <c r="J68" s="752">
        <v>0.54900000000000027</v>
      </c>
      <c r="K68" s="752">
        <v>1.5163000000000009</v>
      </c>
      <c r="L68" s="752">
        <v>0.48730000000000018</v>
      </c>
      <c r="M68" s="752">
        <v>0.76200000000000034</v>
      </c>
      <c r="N68" s="752">
        <v>1.4999999999999999E-2</v>
      </c>
      <c r="O68" s="752">
        <v>0.01</v>
      </c>
      <c r="P68" s="752" t="s">
        <v>828</v>
      </c>
    </row>
    <row r="69" spans="1:16">
      <c r="A69" s="729" t="s">
        <v>27</v>
      </c>
      <c r="B69" s="759">
        <v>3.7057000000000015</v>
      </c>
      <c r="C69" s="759">
        <v>0.67380000000000029</v>
      </c>
      <c r="D69" s="759">
        <v>0.23820000000000002</v>
      </c>
      <c r="E69" s="759">
        <v>0.50990000000000024</v>
      </c>
      <c r="F69" s="759">
        <v>0.30420000000000014</v>
      </c>
      <c r="G69" s="759">
        <v>0.42530000000000018</v>
      </c>
      <c r="H69" s="759">
        <v>0.25260000000000005</v>
      </c>
      <c r="I69" s="759">
        <v>0.47080000000000022</v>
      </c>
      <c r="J69" s="759">
        <v>0.54900000000000027</v>
      </c>
      <c r="K69" s="759">
        <v>1.5163000000000009</v>
      </c>
      <c r="L69" s="759">
        <v>0.48730000000000018</v>
      </c>
      <c r="M69" s="759">
        <v>0.76200000000000034</v>
      </c>
      <c r="N69" s="759">
        <v>1.4999999999999999E-2</v>
      </c>
      <c r="O69" s="759">
        <v>0.01</v>
      </c>
      <c r="P69" s="752" t="s">
        <v>828</v>
      </c>
    </row>
    <row r="70" spans="1:16">
      <c r="A70" s="735" t="s">
        <v>26</v>
      </c>
      <c r="B70" s="752">
        <v>1.0385000000000002</v>
      </c>
      <c r="C70" s="752">
        <v>0.19700000000000004</v>
      </c>
      <c r="D70" s="752">
        <v>0.1208</v>
      </c>
      <c r="E70" s="752">
        <v>0.10919999999999999</v>
      </c>
      <c r="F70" s="752">
        <v>0.11939999999999998</v>
      </c>
      <c r="G70" s="752">
        <v>0.12679999999999997</v>
      </c>
      <c r="H70" s="752">
        <v>6.1000000000000013E-2</v>
      </c>
      <c r="I70" s="752">
        <v>9.0000000000000011E-2</v>
      </c>
      <c r="J70" s="752">
        <v>8.5200000000000012E-2</v>
      </c>
      <c r="K70" s="752">
        <v>9.0000000000000011E-2</v>
      </c>
      <c r="L70" s="752">
        <v>0.04</v>
      </c>
      <c r="M70" s="752">
        <v>5.0000000000000001E-3</v>
      </c>
      <c r="N70" s="752">
        <v>0.01</v>
      </c>
      <c r="O70" s="752">
        <v>0.01</v>
      </c>
      <c r="P70" s="752">
        <v>5.0000000000000001E-3</v>
      </c>
    </row>
    <row r="71" spans="1:16">
      <c r="A71" s="743" t="s">
        <v>25</v>
      </c>
      <c r="B71" s="752">
        <v>0.63970000000000005</v>
      </c>
      <c r="C71" s="752">
        <v>0.17300000000000001</v>
      </c>
      <c r="D71" s="752">
        <v>1.9E-2</v>
      </c>
      <c r="E71" s="752">
        <v>7.8E-2</v>
      </c>
      <c r="F71" s="752">
        <v>6.8000000000000005E-2</v>
      </c>
      <c r="G71" s="752">
        <v>9.3700000000000006E-2</v>
      </c>
      <c r="H71" s="752">
        <v>3.3000000000000002E-2</v>
      </c>
      <c r="I71" s="752">
        <v>0.05</v>
      </c>
      <c r="J71" s="752">
        <v>0.104</v>
      </c>
      <c r="K71" s="752">
        <v>0.02</v>
      </c>
      <c r="L71" s="752">
        <v>0.02</v>
      </c>
      <c r="M71" s="752" t="s">
        <v>828</v>
      </c>
      <c r="N71" s="752" t="s">
        <v>828</v>
      </c>
      <c r="O71" s="752" t="s">
        <v>828</v>
      </c>
      <c r="P71" s="752" t="s">
        <v>828</v>
      </c>
    </row>
    <row r="72" spans="1:16">
      <c r="A72" s="742" t="s">
        <v>24</v>
      </c>
      <c r="B72" s="752">
        <v>0.94700000000000029</v>
      </c>
      <c r="C72" s="752">
        <v>0.28380000000000005</v>
      </c>
      <c r="D72" s="752">
        <v>4.9999999999999996E-2</v>
      </c>
      <c r="E72" s="752">
        <v>9.2600000000000002E-2</v>
      </c>
      <c r="F72" s="752">
        <v>9.5000000000000029E-2</v>
      </c>
      <c r="G72" s="752">
        <v>0.10200000000000002</v>
      </c>
      <c r="H72" s="752">
        <v>6.8600000000000008E-2</v>
      </c>
      <c r="I72" s="752">
        <v>9.6000000000000002E-2</v>
      </c>
      <c r="J72" s="752">
        <v>0.13300000000000003</v>
      </c>
      <c r="K72" s="752">
        <v>6.2E-2</v>
      </c>
      <c r="L72" s="752">
        <v>0.03</v>
      </c>
      <c r="M72" s="752">
        <v>3.2000000000000001E-2</v>
      </c>
      <c r="N72" s="752" t="s">
        <v>828</v>
      </c>
      <c r="O72" s="752" t="s">
        <v>828</v>
      </c>
      <c r="P72" s="752" t="s">
        <v>828</v>
      </c>
    </row>
    <row r="73" spans="1:16">
      <c r="A73" s="727" t="s">
        <v>23</v>
      </c>
      <c r="B73" s="759">
        <v>2.6252000000000004</v>
      </c>
      <c r="C73" s="759">
        <v>0.65380000000000016</v>
      </c>
      <c r="D73" s="759">
        <v>0.1898</v>
      </c>
      <c r="E73" s="759">
        <v>0.27979999999999999</v>
      </c>
      <c r="F73" s="759">
        <v>0.28239999999999998</v>
      </c>
      <c r="G73" s="759">
        <v>0.32250000000000001</v>
      </c>
      <c r="H73" s="759">
        <v>0.16260000000000002</v>
      </c>
      <c r="I73" s="759">
        <v>0.23600000000000002</v>
      </c>
      <c r="J73" s="759">
        <v>0.32220000000000004</v>
      </c>
      <c r="K73" s="759">
        <v>0.17200000000000001</v>
      </c>
      <c r="L73" s="759">
        <v>0.09</v>
      </c>
      <c r="M73" s="759">
        <v>3.6999999999999998E-2</v>
      </c>
      <c r="N73" s="759">
        <v>0.01</v>
      </c>
      <c r="O73" s="759">
        <v>0.01</v>
      </c>
      <c r="P73" s="759">
        <v>5.0000000000000001E-3</v>
      </c>
    </row>
    <row r="74" spans="1:16">
      <c r="A74" s="735" t="s">
        <v>22</v>
      </c>
      <c r="B74" s="752">
        <v>0.58120000000000005</v>
      </c>
      <c r="C74" s="752">
        <v>0.20480000000000004</v>
      </c>
      <c r="D74" s="752">
        <v>3.0499999999999999E-2</v>
      </c>
      <c r="E74" s="752">
        <v>6.3300000000000009E-2</v>
      </c>
      <c r="F74" s="752">
        <v>4.53E-2</v>
      </c>
      <c r="G74" s="752">
        <v>4.4999999999999998E-2</v>
      </c>
      <c r="H74" s="752">
        <v>5.9700000000000003E-2</v>
      </c>
      <c r="I74" s="752">
        <v>7.2599999999999998E-2</v>
      </c>
      <c r="J74" s="752">
        <v>0.05</v>
      </c>
      <c r="K74" s="752">
        <v>0.1903</v>
      </c>
      <c r="L74" s="752">
        <v>0.121</v>
      </c>
      <c r="M74" s="752">
        <v>2.5000000000000001E-2</v>
      </c>
      <c r="N74" s="752" t="s">
        <v>828</v>
      </c>
      <c r="O74" s="752" t="s">
        <v>828</v>
      </c>
      <c r="P74" s="752">
        <v>2E-3</v>
      </c>
    </row>
    <row r="75" spans="1:16">
      <c r="A75" s="735" t="s">
        <v>21</v>
      </c>
      <c r="B75" s="752">
        <v>1.7964000000000004</v>
      </c>
      <c r="C75" s="752">
        <v>0.63460000000000016</v>
      </c>
      <c r="D75" s="752">
        <v>0.19840000000000008</v>
      </c>
      <c r="E75" s="752">
        <v>0.13440000000000002</v>
      </c>
      <c r="F75" s="752">
        <v>0.16640000000000005</v>
      </c>
      <c r="G75" s="752">
        <v>8.7500000000000008E-2</v>
      </c>
      <c r="H75" s="752">
        <v>2.8900000000000002E-2</v>
      </c>
      <c r="I75" s="752">
        <v>0.33180000000000009</v>
      </c>
      <c r="J75" s="752">
        <v>0.11100000000000002</v>
      </c>
      <c r="K75" s="752">
        <v>0.15359999999999999</v>
      </c>
      <c r="L75" s="752">
        <v>4.0000000000000001E-3</v>
      </c>
      <c r="M75" s="752">
        <v>7.6999999999999999E-2</v>
      </c>
      <c r="N75" s="752" t="s">
        <v>828</v>
      </c>
      <c r="O75" s="752">
        <v>1.2E-2</v>
      </c>
      <c r="P75" s="752">
        <v>2.06E-2</v>
      </c>
    </row>
    <row r="76" spans="1:16">
      <c r="A76" s="735" t="s">
        <v>20</v>
      </c>
      <c r="B76" s="752">
        <v>1.5622000000000003</v>
      </c>
      <c r="C76" s="752">
        <v>0.54000000000000015</v>
      </c>
      <c r="D76" s="752">
        <v>0.17300000000000001</v>
      </c>
      <c r="E76" s="752">
        <v>6.2999999999999987E-2</v>
      </c>
      <c r="F76" s="752">
        <v>0.14500000000000002</v>
      </c>
      <c r="G76" s="752">
        <v>0.14450000000000002</v>
      </c>
      <c r="H76" s="752">
        <v>4.1500000000000002E-2</v>
      </c>
      <c r="I76" s="752">
        <v>0.18970000000000004</v>
      </c>
      <c r="J76" s="752">
        <v>0.11600000000000001</v>
      </c>
      <c r="K76" s="752">
        <v>0.22399999999999998</v>
      </c>
      <c r="L76" s="752">
        <v>0.125</v>
      </c>
      <c r="M76" s="752">
        <v>3.1E-2</v>
      </c>
      <c r="N76" s="752" t="s">
        <v>828</v>
      </c>
      <c r="O76" s="752">
        <v>0.02</v>
      </c>
      <c r="P76" s="752">
        <v>2.3E-2</v>
      </c>
    </row>
    <row r="77" spans="1:16">
      <c r="A77" s="739" t="s">
        <v>19</v>
      </c>
      <c r="B77" s="759">
        <v>3.9398000000000009</v>
      </c>
      <c r="C77" s="759">
        <v>1.3794000000000004</v>
      </c>
      <c r="D77" s="759">
        <v>0.40190000000000009</v>
      </c>
      <c r="E77" s="759">
        <v>0.26070000000000004</v>
      </c>
      <c r="F77" s="759">
        <v>0.35670000000000007</v>
      </c>
      <c r="G77" s="759">
        <v>0.27700000000000002</v>
      </c>
      <c r="H77" s="759">
        <v>0.13010000000000002</v>
      </c>
      <c r="I77" s="759">
        <v>0.59410000000000007</v>
      </c>
      <c r="J77" s="759">
        <v>0.27700000000000002</v>
      </c>
      <c r="K77" s="759">
        <v>0.56789999999999996</v>
      </c>
      <c r="L77" s="759">
        <v>0.25</v>
      </c>
      <c r="M77" s="759">
        <v>0.13300000000000001</v>
      </c>
      <c r="N77" s="752" t="s">
        <v>828</v>
      </c>
      <c r="O77" s="759">
        <v>3.2000000000000001E-2</v>
      </c>
      <c r="P77" s="759">
        <v>4.5600000000000002E-2</v>
      </c>
    </row>
    <row r="78" spans="1:16">
      <c r="A78" s="735" t="s">
        <v>18</v>
      </c>
      <c r="B78" s="752">
        <v>1.5863000000000005</v>
      </c>
      <c r="C78" s="752">
        <v>0.44250000000000017</v>
      </c>
      <c r="D78" s="752">
        <v>0.15450000000000003</v>
      </c>
      <c r="E78" s="752">
        <v>0.21010000000000006</v>
      </c>
      <c r="F78" s="752">
        <v>9.8500000000000032E-2</v>
      </c>
      <c r="G78" s="752">
        <v>0.17350000000000004</v>
      </c>
      <c r="H78" s="752">
        <v>9.4500000000000015E-2</v>
      </c>
      <c r="I78" s="752">
        <v>0.19570000000000004</v>
      </c>
      <c r="J78" s="752">
        <v>0.10200000000000002</v>
      </c>
      <c r="K78" s="752">
        <v>4.5999999999999999E-2</v>
      </c>
      <c r="L78" s="752">
        <v>3.6000000000000004E-2</v>
      </c>
      <c r="M78" s="752" t="s">
        <v>828</v>
      </c>
      <c r="N78" s="752">
        <v>0.01</v>
      </c>
      <c r="O78" s="752" t="s">
        <v>828</v>
      </c>
      <c r="P78" s="752" t="s">
        <v>828</v>
      </c>
    </row>
    <row r="79" spans="1:16">
      <c r="A79" s="735" t="s">
        <v>17</v>
      </c>
      <c r="B79" s="752">
        <v>1.0689000000000002</v>
      </c>
      <c r="C79" s="752">
        <v>0.252</v>
      </c>
      <c r="D79" s="752">
        <v>0.14429999999999998</v>
      </c>
      <c r="E79" s="752">
        <v>0.1157</v>
      </c>
      <c r="F79" s="752">
        <v>5.3699999999999998E-2</v>
      </c>
      <c r="G79" s="752">
        <v>0.19470000000000004</v>
      </c>
      <c r="H79" s="752">
        <v>7.1000000000000008E-2</v>
      </c>
      <c r="I79" s="752">
        <v>0.10180000000000003</v>
      </c>
      <c r="J79" s="752">
        <v>5.3699999999999998E-2</v>
      </c>
      <c r="K79" s="752">
        <v>0.46399999999999997</v>
      </c>
      <c r="L79" s="752">
        <v>0.45399999999999996</v>
      </c>
      <c r="M79" s="752" t="s">
        <v>828</v>
      </c>
      <c r="N79" s="752" t="s">
        <v>828</v>
      </c>
      <c r="O79" s="752" t="s">
        <v>828</v>
      </c>
      <c r="P79" s="752" t="s">
        <v>828</v>
      </c>
    </row>
    <row r="80" spans="1:16">
      <c r="A80" s="735" t="s">
        <v>16</v>
      </c>
      <c r="B80" s="752">
        <v>0.70400000000000007</v>
      </c>
      <c r="C80" s="752">
        <v>0.16700000000000001</v>
      </c>
      <c r="D80" s="752">
        <v>5.7000000000000009E-2</v>
      </c>
      <c r="E80" s="752">
        <v>8.5000000000000006E-2</v>
      </c>
      <c r="F80" s="752">
        <v>5.7999999999999996E-2</v>
      </c>
      <c r="G80" s="752">
        <v>0.12200000000000003</v>
      </c>
      <c r="H80" s="752">
        <v>6.7000000000000004E-2</v>
      </c>
      <c r="I80" s="752">
        <v>8.8000000000000009E-2</v>
      </c>
      <c r="J80" s="752">
        <v>2.1000000000000001E-2</v>
      </c>
      <c r="K80" s="752">
        <v>7.0000000000000007E-2</v>
      </c>
      <c r="L80" s="752">
        <v>2.5000000000000001E-2</v>
      </c>
      <c r="M80" s="752">
        <v>2.3E-2</v>
      </c>
      <c r="N80" s="752">
        <v>6.0000000000000001E-3</v>
      </c>
      <c r="O80" s="752" t="s">
        <v>828</v>
      </c>
      <c r="P80" s="752">
        <v>2E-3</v>
      </c>
    </row>
    <row r="81" spans="1:16">
      <c r="A81" s="727" t="s">
        <v>15</v>
      </c>
      <c r="B81" s="759">
        <v>3.3592000000000009</v>
      </c>
      <c r="C81" s="759">
        <v>0.86150000000000015</v>
      </c>
      <c r="D81" s="759">
        <v>0.35580000000000001</v>
      </c>
      <c r="E81" s="759">
        <v>0.41080000000000011</v>
      </c>
      <c r="F81" s="759">
        <v>0.21020000000000003</v>
      </c>
      <c r="G81" s="759">
        <v>0.49020000000000008</v>
      </c>
      <c r="H81" s="759">
        <v>0.23250000000000004</v>
      </c>
      <c r="I81" s="759">
        <v>0.38550000000000012</v>
      </c>
      <c r="J81" s="759">
        <v>0.1767</v>
      </c>
      <c r="K81" s="759">
        <v>0.58000000000000007</v>
      </c>
      <c r="L81" s="759">
        <v>0.51500000000000001</v>
      </c>
      <c r="M81" s="759">
        <v>2.3E-2</v>
      </c>
      <c r="N81" s="759">
        <v>1.6E-2</v>
      </c>
      <c r="O81" s="759" t="s">
        <v>828</v>
      </c>
      <c r="P81" s="759">
        <v>2E-3</v>
      </c>
    </row>
    <row r="82" spans="1:16">
      <c r="A82" s="729" t="s">
        <v>14</v>
      </c>
      <c r="B82" s="759">
        <v>9.9242000000000026</v>
      </c>
      <c r="C82" s="759">
        <v>2.8947000000000003</v>
      </c>
      <c r="D82" s="759">
        <v>0.94750000000000023</v>
      </c>
      <c r="E82" s="759">
        <v>0.95130000000000003</v>
      </c>
      <c r="F82" s="759">
        <v>0.84929999999999994</v>
      </c>
      <c r="G82" s="759">
        <v>1.0897000000000003</v>
      </c>
      <c r="H82" s="759">
        <v>0.52520000000000011</v>
      </c>
      <c r="I82" s="759">
        <v>1.2156000000000002</v>
      </c>
      <c r="J82" s="759">
        <v>0.77590000000000003</v>
      </c>
      <c r="K82" s="759">
        <v>1.3199000000000001</v>
      </c>
      <c r="L82" s="759">
        <v>0.85499999999999998</v>
      </c>
      <c r="M82" s="759">
        <v>0.193</v>
      </c>
      <c r="N82" s="759">
        <v>2.6000000000000002E-2</v>
      </c>
      <c r="O82" s="759">
        <v>4.1999999999999996E-2</v>
      </c>
      <c r="P82" s="759">
        <v>5.2600000000000001E-2</v>
      </c>
    </row>
    <row r="83" spans="1:16">
      <c r="A83" s="735" t="s">
        <v>13</v>
      </c>
      <c r="B83" s="752">
        <v>13.835799999999915</v>
      </c>
      <c r="C83" s="752">
        <v>2.4512999999999936</v>
      </c>
      <c r="D83" s="752">
        <v>1.0745000000000002</v>
      </c>
      <c r="E83" s="752">
        <v>1.1843999999999995</v>
      </c>
      <c r="F83" s="752">
        <v>1.0274000000000001</v>
      </c>
      <c r="G83" s="752">
        <v>0.3727000000000002</v>
      </c>
      <c r="H83" s="752">
        <v>0.4412000000000002</v>
      </c>
      <c r="I83" s="752">
        <v>5.0709999999999837</v>
      </c>
      <c r="J83" s="752">
        <v>1.7543999999999986</v>
      </c>
      <c r="K83" s="752">
        <v>0.81200000000000039</v>
      </c>
      <c r="L83" s="752">
        <v>0.32650000000000007</v>
      </c>
      <c r="M83" s="752">
        <v>0.11150000000000002</v>
      </c>
      <c r="N83" s="752">
        <v>6.2000000000000006E-2</v>
      </c>
      <c r="O83" s="752">
        <v>3.0000000000000001E-3</v>
      </c>
      <c r="P83" s="752">
        <v>0.1905</v>
      </c>
    </row>
    <row r="84" spans="1:16">
      <c r="A84" s="735" t="s">
        <v>12</v>
      </c>
      <c r="B84" s="752">
        <v>0.45399999999999985</v>
      </c>
      <c r="C84" s="752">
        <v>8.4000000000000005E-2</v>
      </c>
      <c r="D84" s="752">
        <v>4.5000000000000005E-2</v>
      </c>
      <c r="E84" s="752">
        <v>6.25E-2</v>
      </c>
      <c r="F84" s="752">
        <v>2.3000000000000003E-2</v>
      </c>
      <c r="G84" s="752">
        <v>3.1000000000000003E-2</v>
      </c>
      <c r="H84" s="752">
        <v>1.3000000000000001E-2</v>
      </c>
      <c r="I84" s="752">
        <v>0.11950000000000001</v>
      </c>
      <c r="J84" s="752">
        <v>2.9000000000000001E-2</v>
      </c>
      <c r="K84" s="752">
        <v>0.38260000000000005</v>
      </c>
      <c r="L84" s="752">
        <v>0.30159999999999998</v>
      </c>
      <c r="M84" s="752">
        <v>4.0000000000000001E-3</v>
      </c>
      <c r="N84" s="752">
        <v>4.0000000000000001E-3</v>
      </c>
      <c r="O84" s="752" t="s">
        <v>828</v>
      </c>
      <c r="P84" s="752">
        <v>3.4000000000000002E-2</v>
      </c>
    </row>
    <row r="85" spans="1:16">
      <c r="A85" s="735" t="s">
        <v>11</v>
      </c>
      <c r="B85" s="752">
        <v>0.44099999999999995</v>
      </c>
      <c r="C85" s="752">
        <v>4.0100000000000004E-2</v>
      </c>
      <c r="D85" s="752">
        <v>4.2000000000000003E-2</v>
      </c>
      <c r="E85" s="752">
        <v>3.1E-2</v>
      </c>
      <c r="F85" s="752">
        <v>3.2200000000000006E-2</v>
      </c>
      <c r="G85" s="752">
        <v>2.1099999999999997E-2</v>
      </c>
      <c r="H85" s="752">
        <v>2.3E-2</v>
      </c>
      <c r="I85" s="752">
        <v>0.114</v>
      </c>
      <c r="J85" s="752">
        <v>3.2600000000000004E-2</v>
      </c>
      <c r="K85" s="752">
        <v>0.41950000000000004</v>
      </c>
      <c r="L85" s="752">
        <v>0.28949999999999998</v>
      </c>
      <c r="M85" s="752">
        <v>6.3E-2</v>
      </c>
      <c r="N85" s="752" t="s">
        <v>828</v>
      </c>
      <c r="O85" s="752" t="s">
        <v>828</v>
      </c>
      <c r="P85" s="752">
        <v>2E-3</v>
      </c>
    </row>
    <row r="86" spans="1:16">
      <c r="A86" s="727" t="s">
        <v>10</v>
      </c>
      <c r="B86" s="759">
        <v>14.730799999999917</v>
      </c>
      <c r="C86" s="759">
        <v>2.5753999999999935</v>
      </c>
      <c r="D86" s="759">
        <v>1.1615000000000002</v>
      </c>
      <c r="E86" s="759">
        <v>1.2778999999999994</v>
      </c>
      <c r="F86" s="759">
        <v>1.0826</v>
      </c>
      <c r="G86" s="759">
        <v>0.42480000000000023</v>
      </c>
      <c r="H86" s="759">
        <v>0.47720000000000024</v>
      </c>
      <c r="I86" s="759">
        <v>5.304499999999984</v>
      </c>
      <c r="J86" s="759">
        <v>1.8159999999999985</v>
      </c>
      <c r="K86" s="759">
        <v>1.6141000000000003</v>
      </c>
      <c r="L86" s="759">
        <v>0.91760000000000008</v>
      </c>
      <c r="M86" s="759">
        <v>0.17850000000000002</v>
      </c>
      <c r="N86" s="759">
        <v>6.6000000000000003E-2</v>
      </c>
      <c r="O86" s="759">
        <v>3.0000000000000001E-3</v>
      </c>
      <c r="P86" s="759">
        <v>0.22650000000000001</v>
      </c>
    </row>
    <row r="87" spans="1:16">
      <c r="A87" s="735" t="s">
        <v>9</v>
      </c>
      <c r="B87" s="752">
        <v>2.8368000000000007</v>
      </c>
      <c r="C87" s="752">
        <v>0.37180000000000013</v>
      </c>
      <c r="D87" s="752">
        <v>0.19660000000000002</v>
      </c>
      <c r="E87" s="752">
        <v>0.4396000000000001</v>
      </c>
      <c r="F87" s="752">
        <v>0.25450000000000006</v>
      </c>
      <c r="G87" s="752">
        <v>0.1482</v>
      </c>
      <c r="H87" s="752">
        <v>0.12880000000000003</v>
      </c>
      <c r="I87" s="752">
        <v>0.96120000000000039</v>
      </c>
      <c r="J87" s="752">
        <v>0.16020000000000001</v>
      </c>
      <c r="K87" s="752">
        <v>0.97280000000000044</v>
      </c>
      <c r="L87" s="752">
        <v>0.14200000000000002</v>
      </c>
      <c r="M87" s="752">
        <v>9.9999999999999992E-2</v>
      </c>
      <c r="N87" s="752">
        <v>0.7019000000000003</v>
      </c>
      <c r="O87" s="752" t="s">
        <v>828</v>
      </c>
      <c r="P87" s="752">
        <v>9.0000000000000011E-3</v>
      </c>
    </row>
    <row r="88" spans="1:16">
      <c r="A88" s="735" t="s">
        <v>8</v>
      </c>
      <c r="B88" s="752">
        <v>2.3651000000000009</v>
      </c>
      <c r="C88" s="752">
        <v>0.28480000000000011</v>
      </c>
      <c r="D88" s="752">
        <v>0.12109999999999999</v>
      </c>
      <c r="E88" s="752">
        <v>0.34860000000000013</v>
      </c>
      <c r="F88" s="752">
        <v>0.34870000000000012</v>
      </c>
      <c r="G88" s="752">
        <v>0.14150000000000001</v>
      </c>
      <c r="H88" s="752">
        <v>0.18450000000000005</v>
      </c>
      <c r="I88" s="752">
        <v>0.66700000000000004</v>
      </c>
      <c r="J88" s="752">
        <v>0.14700000000000002</v>
      </c>
      <c r="K88" s="752">
        <v>8.6000000000000007E-2</v>
      </c>
      <c r="L88" s="752">
        <v>2.5000000000000001E-2</v>
      </c>
      <c r="M88" s="752" t="s">
        <v>828</v>
      </c>
      <c r="N88" s="752">
        <v>0.01</v>
      </c>
      <c r="O88" s="752">
        <v>8.0000000000000002E-3</v>
      </c>
      <c r="P88" s="752">
        <v>2.6000000000000002E-2</v>
      </c>
    </row>
    <row r="89" spans="1:16">
      <c r="A89" s="738" t="s">
        <v>7</v>
      </c>
      <c r="B89" s="752">
        <v>5.8369000000000018</v>
      </c>
      <c r="C89" s="752">
        <v>0.55369999999999997</v>
      </c>
      <c r="D89" s="752">
        <v>0.12180000000000001</v>
      </c>
      <c r="E89" s="752">
        <v>3.4845999999999995</v>
      </c>
      <c r="F89" s="752">
        <v>0.18020000000000003</v>
      </c>
      <c r="G89" s="752">
        <v>0.25950000000000001</v>
      </c>
      <c r="H89" s="752">
        <v>0.02</v>
      </c>
      <c r="I89" s="752">
        <v>0.98510000000000042</v>
      </c>
      <c r="J89" s="752">
        <v>0.18400000000000002</v>
      </c>
      <c r="K89" s="752">
        <v>0.46100000000000013</v>
      </c>
      <c r="L89" s="752">
        <v>0.03</v>
      </c>
      <c r="M89" s="752">
        <v>0.10100000000000001</v>
      </c>
      <c r="N89" s="752">
        <v>0.30800000000000005</v>
      </c>
      <c r="O89" s="752" t="s">
        <v>828</v>
      </c>
      <c r="P89" s="752" t="s">
        <v>828</v>
      </c>
    </row>
    <row r="90" spans="1:16">
      <c r="A90" s="727" t="s">
        <v>6</v>
      </c>
      <c r="B90" s="759">
        <v>11.038800000000004</v>
      </c>
      <c r="C90" s="759">
        <v>1.2103000000000002</v>
      </c>
      <c r="D90" s="759">
        <v>0.4395</v>
      </c>
      <c r="E90" s="759">
        <v>4.2728000000000002</v>
      </c>
      <c r="F90" s="759">
        <v>0.78340000000000021</v>
      </c>
      <c r="G90" s="759">
        <v>0.54920000000000002</v>
      </c>
      <c r="H90" s="759">
        <v>0.3333000000000001</v>
      </c>
      <c r="I90" s="759">
        <v>2.6133000000000011</v>
      </c>
      <c r="J90" s="759">
        <v>0.49120000000000008</v>
      </c>
      <c r="K90" s="759">
        <v>1.5198000000000005</v>
      </c>
      <c r="L90" s="759">
        <v>0.19700000000000001</v>
      </c>
      <c r="M90" s="759">
        <v>0.20100000000000001</v>
      </c>
      <c r="N90" s="759">
        <v>1.0199000000000003</v>
      </c>
      <c r="O90" s="759">
        <v>8.0000000000000002E-3</v>
      </c>
      <c r="P90" s="759">
        <v>3.5000000000000003E-2</v>
      </c>
    </row>
    <row r="91" spans="1:16">
      <c r="A91" s="736" t="s">
        <v>5</v>
      </c>
      <c r="B91" s="752">
        <v>0.94350000000000034</v>
      </c>
      <c r="C91" s="752">
        <v>0.154</v>
      </c>
      <c r="D91" s="752">
        <v>0.04</v>
      </c>
      <c r="E91" s="752">
        <v>9.5000000000000001E-2</v>
      </c>
      <c r="F91" s="752">
        <v>0.06</v>
      </c>
      <c r="G91" s="752">
        <v>0.23899999999999999</v>
      </c>
      <c r="H91" s="752">
        <v>8.3000000000000018E-2</v>
      </c>
      <c r="I91" s="752">
        <v>9.7000000000000003E-2</v>
      </c>
      <c r="J91" s="752">
        <v>0.01</v>
      </c>
      <c r="K91" s="752">
        <v>0.17400000000000002</v>
      </c>
      <c r="L91" s="752">
        <v>6.3E-2</v>
      </c>
      <c r="M91" s="752">
        <v>4.4000000000000004E-2</v>
      </c>
      <c r="N91" s="752">
        <v>3.5000000000000003E-2</v>
      </c>
      <c r="O91" s="752" t="s">
        <v>828</v>
      </c>
      <c r="P91" s="752">
        <v>0.01</v>
      </c>
    </row>
    <row r="92" spans="1:16">
      <c r="A92" s="735" t="s">
        <v>4</v>
      </c>
      <c r="B92" s="752">
        <v>2.2078000000000002</v>
      </c>
      <c r="C92" s="752">
        <v>0.52270000000000005</v>
      </c>
      <c r="D92" s="752">
        <v>0.13200000000000001</v>
      </c>
      <c r="E92" s="752">
        <v>0.31100000000000005</v>
      </c>
      <c r="F92" s="752">
        <v>0.15910000000000005</v>
      </c>
      <c r="G92" s="752">
        <v>0.12440000000000001</v>
      </c>
      <c r="H92" s="752">
        <v>0.13660000000000003</v>
      </c>
      <c r="I92" s="752">
        <v>0.64350000000000029</v>
      </c>
      <c r="J92" s="752">
        <v>0.11700000000000001</v>
      </c>
      <c r="K92" s="752">
        <v>0.05</v>
      </c>
      <c r="L92" s="752">
        <v>0.04</v>
      </c>
      <c r="M92" s="752" t="s">
        <v>828</v>
      </c>
      <c r="N92" s="752">
        <v>5.0000000000000001E-3</v>
      </c>
      <c r="O92" s="752" t="s">
        <v>828</v>
      </c>
      <c r="P92" s="752" t="s">
        <v>828</v>
      </c>
    </row>
    <row r="93" spans="1:16">
      <c r="A93" s="735" t="s">
        <v>3</v>
      </c>
      <c r="B93" s="752">
        <v>0.9994000000000004</v>
      </c>
      <c r="C93" s="752">
        <v>0.1089</v>
      </c>
      <c r="D93" s="752">
        <v>0.06</v>
      </c>
      <c r="E93" s="752">
        <v>0.14750000000000002</v>
      </c>
      <c r="F93" s="752">
        <v>8.5000000000000006E-2</v>
      </c>
      <c r="G93" s="752">
        <v>0.2306</v>
      </c>
      <c r="H93" s="752">
        <v>7.7500000000000013E-2</v>
      </c>
      <c r="I93" s="752">
        <v>0.12990000000000002</v>
      </c>
      <c r="J93" s="752">
        <v>6.4000000000000001E-2</v>
      </c>
      <c r="K93" s="752">
        <v>0.04</v>
      </c>
      <c r="L93" s="752">
        <v>0.01</v>
      </c>
      <c r="M93" s="752">
        <v>0.01</v>
      </c>
      <c r="N93" s="752" t="s">
        <v>828</v>
      </c>
      <c r="O93" s="752" t="s">
        <v>828</v>
      </c>
      <c r="P93" s="752" t="s">
        <v>828</v>
      </c>
    </row>
    <row r="94" spans="1:16">
      <c r="A94" s="727" t="s">
        <v>2</v>
      </c>
      <c r="B94" s="759">
        <v>4.1507000000000005</v>
      </c>
      <c r="C94" s="759">
        <v>0.78560000000000008</v>
      </c>
      <c r="D94" s="759">
        <v>0.23200000000000001</v>
      </c>
      <c r="E94" s="759">
        <v>0.5535000000000001</v>
      </c>
      <c r="F94" s="759">
        <v>0.30410000000000004</v>
      </c>
      <c r="G94" s="759">
        <v>0.59399999999999997</v>
      </c>
      <c r="H94" s="759">
        <v>0.29710000000000003</v>
      </c>
      <c r="I94" s="759">
        <v>0.87040000000000028</v>
      </c>
      <c r="J94" s="759">
        <v>0.191</v>
      </c>
      <c r="K94" s="759">
        <v>0.26400000000000001</v>
      </c>
      <c r="L94" s="759">
        <v>0.113</v>
      </c>
      <c r="M94" s="759">
        <v>5.4000000000000006E-2</v>
      </c>
      <c r="N94" s="759">
        <v>0.04</v>
      </c>
      <c r="O94" s="759" t="s">
        <v>828</v>
      </c>
      <c r="P94" s="759">
        <v>0.01</v>
      </c>
    </row>
    <row r="95" spans="1:16">
      <c r="A95" s="729" t="s">
        <v>1</v>
      </c>
      <c r="B95" s="759">
        <v>29.920299999999919</v>
      </c>
      <c r="C95" s="759">
        <v>4.5712999999999937</v>
      </c>
      <c r="D95" s="759">
        <v>1.8330000000000002</v>
      </c>
      <c r="E95" s="759">
        <v>6.1041999999999987</v>
      </c>
      <c r="F95" s="759">
        <v>2.1701000000000001</v>
      </c>
      <c r="G95" s="759">
        <v>1.5680000000000001</v>
      </c>
      <c r="H95" s="759">
        <v>1.1076000000000006</v>
      </c>
      <c r="I95" s="759">
        <v>8.7881999999999838</v>
      </c>
      <c r="J95" s="759">
        <v>2.4981999999999989</v>
      </c>
      <c r="K95" s="759">
        <v>3.3979000000000008</v>
      </c>
      <c r="L95" s="759">
        <v>1.2276</v>
      </c>
      <c r="M95" s="759">
        <v>0.43350000000000005</v>
      </c>
      <c r="N95" s="759">
        <v>1.1259000000000001</v>
      </c>
      <c r="O95" s="759">
        <v>1.0999999999999999E-2</v>
      </c>
      <c r="P95" s="759">
        <v>0.27150000000000002</v>
      </c>
    </row>
    <row r="96" spans="1:16">
      <c r="A96" s="727" t="s">
        <v>290</v>
      </c>
      <c r="B96" s="759">
        <v>43.550199999999919</v>
      </c>
      <c r="C96" s="759">
        <v>8.1397999999999939</v>
      </c>
      <c r="D96" s="759">
        <v>3.0187000000000004</v>
      </c>
      <c r="E96" s="759">
        <v>7.5653999999999995</v>
      </c>
      <c r="F96" s="759">
        <v>3.3236000000000008</v>
      </c>
      <c r="G96" s="759">
        <v>3.0830000000000006</v>
      </c>
      <c r="H96" s="759">
        <v>1.8854000000000002</v>
      </c>
      <c r="I96" s="759">
        <v>10.474599999999985</v>
      </c>
      <c r="J96" s="759">
        <v>3.8230999999999993</v>
      </c>
      <c r="K96" s="759">
        <v>6.2341000000000024</v>
      </c>
      <c r="L96" s="759">
        <v>2.5698999999999996</v>
      </c>
      <c r="M96" s="759">
        <v>1.3885000000000005</v>
      </c>
      <c r="N96" s="759">
        <v>1.1669000000000003</v>
      </c>
      <c r="O96" s="759">
        <v>6.3E-2</v>
      </c>
      <c r="P96" s="759">
        <v>0.32410000000000005</v>
      </c>
    </row>
    <row r="97" spans="1:16">
      <c r="A97" s="1074" t="s">
        <v>827</v>
      </c>
      <c r="B97" s="1074"/>
      <c r="C97" s="1074"/>
      <c r="D97" s="1074"/>
      <c r="E97" s="1074"/>
      <c r="F97" s="1074"/>
      <c r="G97" s="1074"/>
      <c r="H97" s="1074"/>
      <c r="I97" s="1074"/>
      <c r="J97" s="1074"/>
      <c r="K97" s="1074"/>
      <c r="L97" s="1074"/>
      <c r="M97" s="1074"/>
      <c r="N97" s="1074"/>
      <c r="O97" s="1074"/>
      <c r="P97" s="1074"/>
    </row>
    <row r="98" spans="1:16">
      <c r="A98" s="735" t="s">
        <v>44</v>
      </c>
      <c r="B98" s="752">
        <v>725.00349999999821</v>
      </c>
      <c r="C98" s="752">
        <v>123.3541000000001</v>
      </c>
      <c r="D98" s="752">
        <v>27.759300000000003</v>
      </c>
      <c r="E98" s="752">
        <v>166.51739999999995</v>
      </c>
      <c r="F98" s="752">
        <v>24.360799999999998</v>
      </c>
      <c r="G98" s="752">
        <v>134.99760000000001</v>
      </c>
      <c r="H98" s="752">
        <v>59.588999999999999</v>
      </c>
      <c r="I98" s="752">
        <v>66.088100000000011</v>
      </c>
      <c r="J98" s="752">
        <v>84.682699999999997</v>
      </c>
      <c r="K98" s="752">
        <v>64.786799999999985</v>
      </c>
      <c r="L98" s="752">
        <v>7.6594999999999986</v>
      </c>
      <c r="M98" s="752">
        <v>10.076500000000001</v>
      </c>
      <c r="N98" s="752">
        <v>15.485600000000002</v>
      </c>
      <c r="O98" s="752">
        <v>22.837600000000002</v>
      </c>
      <c r="P98" s="752">
        <v>2.8000000000000001E-2</v>
      </c>
    </row>
    <row r="99" spans="1:16">
      <c r="A99" s="735" t="s">
        <v>28</v>
      </c>
      <c r="B99" s="752">
        <v>3980.4186999999924</v>
      </c>
      <c r="C99" s="752">
        <v>591.46959999998387</v>
      </c>
      <c r="D99" s="752">
        <v>62.663800000000371</v>
      </c>
      <c r="E99" s="752">
        <v>1126.9433999999835</v>
      </c>
      <c r="F99" s="752">
        <v>297.98549999999437</v>
      </c>
      <c r="G99" s="752">
        <v>475.95409999999055</v>
      </c>
      <c r="H99" s="752">
        <v>354.58149999999569</v>
      </c>
      <c r="I99" s="752">
        <v>727.81669999998576</v>
      </c>
      <c r="J99" s="752">
        <v>211.11889999999909</v>
      </c>
      <c r="K99" s="752">
        <v>922.15559999999471</v>
      </c>
      <c r="L99" s="752">
        <v>64.824300000000036</v>
      </c>
      <c r="M99" s="752">
        <v>523.17469999999867</v>
      </c>
      <c r="N99" s="752">
        <v>4.5326999999999966</v>
      </c>
      <c r="O99" s="752">
        <v>117.36980000000005</v>
      </c>
      <c r="P99" s="752">
        <v>17.952700000000004</v>
      </c>
    </row>
    <row r="100" spans="1:16">
      <c r="A100" s="729" t="s">
        <v>27</v>
      </c>
      <c r="B100" s="759">
        <v>4705.4221999999909</v>
      </c>
      <c r="C100" s="759">
        <v>714.823699999984</v>
      </c>
      <c r="D100" s="759">
        <v>90.423100000000375</v>
      </c>
      <c r="E100" s="759">
        <v>1293.4607999999835</v>
      </c>
      <c r="F100" s="759">
        <v>322.34629999999436</v>
      </c>
      <c r="G100" s="759">
        <v>610.95169999999052</v>
      </c>
      <c r="H100" s="759">
        <v>414.17049999999568</v>
      </c>
      <c r="I100" s="759">
        <v>793.90479999998581</v>
      </c>
      <c r="J100" s="759">
        <v>295.8015999999991</v>
      </c>
      <c r="K100" s="759">
        <v>986.94239999999468</v>
      </c>
      <c r="L100" s="759">
        <v>72.483800000000031</v>
      </c>
      <c r="M100" s="759">
        <v>533.25119999999868</v>
      </c>
      <c r="N100" s="759">
        <v>20.018299999999996</v>
      </c>
      <c r="O100" s="759">
        <v>140.20740000000006</v>
      </c>
      <c r="P100" s="759">
        <v>17.980700000000002</v>
      </c>
    </row>
    <row r="101" spans="1:16">
      <c r="A101" s="735" t="s">
        <v>26</v>
      </c>
      <c r="B101" s="752">
        <v>1375.935199999979</v>
      </c>
      <c r="C101" s="752">
        <v>187.76369999999903</v>
      </c>
      <c r="D101" s="752">
        <v>20.177200000000045</v>
      </c>
      <c r="E101" s="752">
        <v>438.41689999999494</v>
      </c>
      <c r="F101" s="752">
        <v>78.880600000000143</v>
      </c>
      <c r="G101" s="752">
        <v>129.11860000000041</v>
      </c>
      <c r="H101" s="752">
        <v>227.99739999999855</v>
      </c>
      <c r="I101" s="752">
        <v>133.08730000000011</v>
      </c>
      <c r="J101" s="752">
        <v>121.6220000000001</v>
      </c>
      <c r="K101" s="752">
        <v>243.53510000000011</v>
      </c>
      <c r="L101" s="752">
        <v>0.82770000000000032</v>
      </c>
      <c r="M101" s="752">
        <v>16.815300000000001</v>
      </c>
      <c r="N101" s="752">
        <v>0.11650000000000001</v>
      </c>
      <c r="O101" s="752">
        <v>222.41290000000004</v>
      </c>
      <c r="P101" s="752">
        <v>1.2743</v>
      </c>
    </row>
    <row r="102" spans="1:16">
      <c r="A102" s="743" t="s">
        <v>25</v>
      </c>
      <c r="B102" s="752">
        <v>295.35220000000089</v>
      </c>
      <c r="C102" s="752">
        <v>160.09959999999998</v>
      </c>
      <c r="D102" s="752">
        <v>12.870299999999988</v>
      </c>
      <c r="E102" s="752">
        <v>12.450799999999953</v>
      </c>
      <c r="F102" s="752">
        <v>8.639999999999965</v>
      </c>
      <c r="G102" s="752">
        <v>16.721899999999962</v>
      </c>
      <c r="H102" s="752">
        <v>7.1821999999999848</v>
      </c>
      <c r="I102" s="752">
        <v>27.262100000000054</v>
      </c>
      <c r="J102" s="752">
        <v>16.298799999999954</v>
      </c>
      <c r="K102" s="752">
        <v>107.83760000000005</v>
      </c>
      <c r="L102" s="752">
        <v>0.68220000000000014</v>
      </c>
      <c r="M102" s="752">
        <v>19.227199999999996</v>
      </c>
      <c r="N102" s="752">
        <v>8.0999999999999989E-2</v>
      </c>
      <c r="O102" s="752">
        <v>38.105000000000004</v>
      </c>
      <c r="P102" s="752">
        <v>2.9839999999999978</v>
      </c>
    </row>
    <row r="103" spans="1:16">
      <c r="A103" s="742" t="s">
        <v>24</v>
      </c>
      <c r="B103" s="752">
        <v>441.62350000000328</v>
      </c>
      <c r="C103" s="752">
        <v>85.37730000000056</v>
      </c>
      <c r="D103" s="752">
        <v>33.552900000000108</v>
      </c>
      <c r="E103" s="752">
        <v>56.384000000000114</v>
      </c>
      <c r="F103" s="752">
        <v>46.264200000000052</v>
      </c>
      <c r="G103" s="752">
        <v>36.900100000000194</v>
      </c>
      <c r="H103" s="752">
        <v>37.906600000000161</v>
      </c>
      <c r="I103" s="752">
        <v>31.331800000000193</v>
      </c>
      <c r="J103" s="752">
        <v>45.509500000000109</v>
      </c>
      <c r="K103" s="752">
        <v>34.345699999999994</v>
      </c>
      <c r="L103" s="752">
        <v>1.5805</v>
      </c>
      <c r="M103" s="752">
        <v>0.71240000000000014</v>
      </c>
      <c r="N103" s="752">
        <v>0.10890000000000004</v>
      </c>
      <c r="O103" s="752">
        <v>29.7409</v>
      </c>
      <c r="P103" s="752">
        <v>0.12569999999999998</v>
      </c>
    </row>
    <row r="104" spans="1:16">
      <c r="A104" s="727" t="s">
        <v>23</v>
      </c>
      <c r="B104" s="759">
        <v>2112.910899999983</v>
      </c>
      <c r="C104" s="759">
        <v>433.24059999999957</v>
      </c>
      <c r="D104" s="759">
        <v>66.60040000000015</v>
      </c>
      <c r="E104" s="759">
        <v>507.25169999999503</v>
      </c>
      <c r="F104" s="759">
        <v>133.78480000000016</v>
      </c>
      <c r="G104" s="759">
        <v>182.74060000000054</v>
      </c>
      <c r="H104" s="759">
        <v>273.08619999999871</v>
      </c>
      <c r="I104" s="759">
        <v>191.68120000000036</v>
      </c>
      <c r="J104" s="759">
        <v>183.43030000000016</v>
      </c>
      <c r="K104" s="759">
        <v>385.7184000000002</v>
      </c>
      <c r="L104" s="759">
        <v>3.0904000000000007</v>
      </c>
      <c r="M104" s="759">
        <v>36.754899999999999</v>
      </c>
      <c r="N104" s="759">
        <v>0.30640000000000006</v>
      </c>
      <c r="O104" s="759">
        <v>290.25880000000006</v>
      </c>
      <c r="P104" s="759">
        <v>4.3839999999999977</v>
      </c>
    </row>
    <row r="105" spans="1:16">
      <c r="A105" s="735" t="s">
        <v>22</v>
      </c>
      <c r="B105" s="752">
        <v>699.60409999999774</v>
      </c>
      <c r="C105" s="752">
        <v>257.3993999999995</v>
      </c>
      <c r="D105" s="752">
        <v>16.058399999999963</v>
      </c>
      <c r="E105" s="752">
        <v>85.875400000000212</v>
      </c>
      <c r="F105" s="752">
        <v>27.263700000000071</v>
      </c>
      <c r="G105" s="752">
        <v>33.990500000000047</v>
      </c>
      <c r="H105" s="752">
        <v>44.172200000000018</v>
      </c>
      <c r="I105" s="752">
        <v>53.844500000000096</v>
      </c>
      <c r="J105" s="752">
        <v>152.51289999999966</v>
      </c>
      <c r="K105" s="752">
        <v>188.40810000000042</v>
      </c>
      <c r="L105" s="752">
        <v>7.2685999999999744</v>
      </c>
      <c r="M105" s="752">
        <v>22.774100000000022</v>
      </c>
      <c r="N105" s="752">
        <v>0.12200000000000001</v>
      </c>
      <c r="O105" s="752">
        <v>138.82789999999991</v>
      </c>
      <c r="P105" s="752">
        <v>0.56550000000000011</v>
      </c>
    </row>
    <row r="106" spans="1:16">
      <c r="A106" s="735" t="s">
        <v>21</v>
      </c>
      <c r="B106" s="752">
        <v>846.10129999998753</v>
      </c>
      <c r="C106" s="752">
        <v>305.14629999999534</v>
      </c>
      <c r="D106" s="752">
        <v>47.205800000000409</v>
      </c>
      <c r="E106" s="752">
        <v>112.06460000000041</v>
      </c>
      <c r="F106" s="752">
        <v>40.951300000000316</v>
      </c>
      <c r="G106" s="752">
        <v>27.64430000000014</v>
      </c>
      <c r="H106" s="752">
        <v>17.244600000000034</v>
      </c>
      <c r="I106" s="752">
        <v>84.925300000000533</v>
      </c>
      <c r="J106" s="752">
        <v>144.64039999999963</v>
      </c>
      <c r="K106" s="752">
        <v>55.332300000000131</v>
      </c>
      <c r="L106" s="752">
        <v>4.8264999999999931</v>
      </c>
      <c r="M106" s="752">
        <v>9.3803999999999945</v>
      </c>
      <c r="N106" s="752">
        <v>8.5600000000000023E-2</v>
      </c>
      <c r="O106" s="752">
        <v>18.770800000000005</v>
      </c>
      <c r="P106" s="752">
        <v>4.8258999999999981</v>
      </c>
    </row>
    <row r="107" spans="1:16">
      <c r="A107" s="735" t="s">
        <v>20</v>
      </c>
      <c r="B107" s="752">
        <v>1184.5760999999497</v>
      </c>
      <c r="C107" s="752">
        <v>639.50349999996115</v>
      </c>
      <c r="D107" s="752">
        <v>92.241900000000754</v>
      </c>
      <c r="E107" s="752">
        <v>31.520700000000208</v>
      </c>
      <c r="F107" s="752">
        <v>52.272500000000811</v>
      </c>
      <c r="G107" s="752">
        <v>49.521100000000374</v>
      </c>
      <c r="H107" s="752">
        <v>22.669900000000073</v>
      </c>
      <c r="I107" s="752">
        <v>128.63880000000111</v>
      </c>
      <c r="J107" s="752">
        <v>85.335200000000654</v>
      </c>
      <c r="K107" s="752">
        <v>61.839200000000183</v>
      </c>
      <c r="L107" s="752">
        <v>33.717500000000058</v>
      </c>
      <c r="M107" s="752">
        <v>1.3368999999999989</v>
      </c>
      <c r="N107" s="752">
        <v>0.22050000000000003</v>
      </c>
      <c r="O107" s="752">
        <v>19.246299999999994</v>
      </c>
      <c r="P107" s="752">
        <v>5.0245999999999942</v>
      </c>
    </row>
    <row r="108" spans="1:16">
      <c r="A108" s="739" t="s">
        <v>19</v>
      </c>
      <c r="B108" s="759">
        <v>2730.281499999935</v>
      </c>
      <c r="C108" s="759">
        <v>1202.049199999956</v>
      </c>
      <c r="D108" s="759">
        <v>155.50610000000114</v>
      </c>
      <c r="E108" s="759">
        <v>229.46070000000083</v>
      </c>
      <c r="F108" s="759">
        <v>120.48750000000121</v>
      </c>
      <c r="G108" s="759">
        <v>111.15590000000056</v>
      </c>
      <c r="H108" s="759">
        <v>84.086700000000121</v>
      </c>
      <c r="I108" s="759">
        <v>267.40860000000174</v>
      </c>
      <c r="J108" s="759">
        <v>382.48849999999993</v>
      </c>
      <c r="K108" s="759">
        <v>305.57960000000071</v>
      </c>
      <c r="L108" s="759">
        <v>45.812600000000025</v>
      </c>
      <c r="M108" s="759">
        <v>33.491400000000013</v>
      </c>
      <c r="N108" s="759">
        <v>0.42810000000000004</v>
      </c>
      <c r="O108" s="759">
        <v>176.84499999999991</v>
      </c>
      <c r="P108" s="759">
        <v>10.415999999999993</v>
      </c>
    </row>
    <row r="109" spans="1:16">
      <c r="A109" s="735" t="s">
        <v>18</v>
      </c>
      <c r="B109" s="752">
        <v>756.45519999999192</v>
      </c>
      <c r="C109" s="752">
        <v>151.4066000000002</v>
      </c>
      <c r="D109" s="752">
        <v>32.31420000000022</v>
      </c>
      <c r="E109" s="752">
        <v>81.614400000000728</v>
      </c>
      <c r="F109" s="752">
        <v>52.38210000000047</v>
      </c>
      <c r="G109" s="752">
        <v>58.19260000000034</v>
      </c>
      <c r="H109" s="752">
        <v>41.145400000000258</v>
      </c>
      <c r="I109" s="752">
        <v>93.562200000000658</v>
      </c>
      <c r="J109" s="752">
        <v>150.59339999999935</v>
      </c>
      <c r="K109" s="752">
        <v>25.715699999999988</v>
      </c>
      <c r="L109" s="752">
        <v>1.1242000000000003</v>
      </c>
      <c r="M109" s="752">
        <v>0.60160000000000025</v>
      </c>
      <c r="N109" s="752">
        <v>0.15890000000000001</v>
      </c>
      <c r="O109" s="752">
        <v>13.436299999999999</v>
      </c>
      <c r="P109" s="752">
        <v>0.60210000000000019</v>
      </c>
    </row>
    <row r="110" spans="1:16">
      <c r="A110" s="735" t="s">
        <v>17</v>
      </c>
      <c r="B110" s="752">
        <v>2007.2657999999274</v>
      </c>
      <c r="C110" s="752">
        <v>625.81079999997428</v>
      </c>
      <c r="D110" s="752">
        <v>100.78280000000056</v>
      </c>
      <c r="E110" s="752">
        <v>159.13640000000078</v>
      </c>
      <c r="F110" s="752">
        <v>38.40580000000022</v>
      </c>
      <c r="G110" s="752">
        <v>278.09699999999884</v>
      </c>
      <c r="H110" s="752">
        <v>125.10140000000045</v>
      </c>
      <c r="I110" s="752">
        <v>92.114800000000713</v>
      </c>
      <c r="J110" s="752">
        <v>450.28979999998904</v>
      </c>
      <c r="K110" s="752">
        <v>113.18410000000019</v>
      </c>
      <c r="L110" s="752">
        <v>55.933300000000074</v>
      </c>
      <c r="M110" s="752">
        <v>1.5096000000000003</v>
      </c>
      <c r="N110" s="752">
        <v>7.6200000000000004E-2</v>
      </c>
      <c r="O110" s="752">
        <v>13.7516</v>
      </c>
      <c r="P110" s="752">
        <v>2.0061000000000004</v>
      </c>
    </row>
    <row r="111" spans="1:16">
      <c r="A111" s="735" t="s">
        <v>16</v>
      </c>
      <c r="B111" s="752">
        <v>745.43609999999956</v>
      </c>
      <c r="C111" s="752">
        <v>137.28360000000004</v>
      </c>
      <c r="D111" s="752">
        <v>14.479700000000005</v>
      </c>
      <c r="E111" s="752">
        <v>107.1726000000001</v>
      </c>
      <c r="F111" s="752">
        <v>57.158800000000049</v>
      </c>
      <c r="G111" s="752">
        <v>98.283900000000159</v>
      </c>
      <c r="H111" s="752">
        <v>156.05539999999999</v>
      </c>
      <c r="I111" s="752">
        <v>70.964500000000243</v>
      </c>
      <c r="J111" s="752">
        <v>71.744900000000115</v>
      </c>
      <c r="K111" s="752">
        <v>179.25839999999997</v>
      </c>
      <c r="L111" s="752">
        <v>0.14990000000000001</v>
      </c>
      <c r="M111" s="752">
        <v>41.611500000000007</v>
      </c>
      <c r="N111" s="752">
        <v>4.2999999999999997E-2</v>
      </c>
      <c r="O111" s="752">
        <v>130.17689999999999</v>
      </c>
      <c r="P111" s="752">
        <v>1.7000000000000001E-2</v>
      </c>
    </row>
    <row r="112" spans="1:16">
      <c r="A112" s="727" t="s">
        <v>15</v>
      </c>
      <c r="B112" s="759">
        <v>3509.157099999919</v>
      </c>
      <c r="C112" s="759">
        <v>914.50099999997451</v>
      </c>
      <c r="D112" s="759">
        <v>147.57670000000078</v>
      </c>
      <c r="E112" s="759">
        <v>347.92340000000161</v>
      </c>
      <c r="F112" s="759">
        <v>147.94670000000073</v>
      </c>
      <c r="G112" s="759">
        <v>434.57349999999929</v>
      </c>
      <c r="H112" s="759">
        <v>322.30220000000071</v>
      </c>
      <c r="I112" s="759">
        <v>256.64150000000166</v>
      </c>
      <c r="J112" s="759">
        <v>672.62809999998854</v>
      </c>
      <c r="K112" s="759">
        <v>318.15820000000014</v>
      </c>
      <c r="L112" s="759">
        <v>57.207400000000078</v>
      </c>
      <c r="M112" s="759">
        <v>43.72270000000001</v>
      </c>
      <c r="N112" s="759">
        <v>0.27810000000000001</v>
      </c>
      <c r="O112" s="759">
        <v>157.3648</v>
      </c>
      <c r="P112" s="759">
        <v>2.6252000000000004</v>
      </c>
    </row>
    <row r="113" spans="1:16">
      <c r="A113" s="729" t="s">
        <v>14</v>
      </c>
      <c r="B113" s="759">
        <v>8352.3494999998366</v>
      </c>
      <c r="C113" s="759">
        <v>2549.7907999999302</v>
      </c>
      <c r="D113" s="759">
        <v>369.68320000000205</v>
      </c>
      <c r="E113" s="759">
        <v>1084.6357999999975</v>
      </c>
      <c r="F113" s="759">
        <v>402.2190000000021</v>
      </c>
      <c r="G113" s="759">
        <v>728.47000000000037</v>
      </c>
      <c r="H113" s="759">
        <v>679.47509999999954</v>
      </c>
      <c r="I113" s="759">
        <v>715.73130000000378</v>
      </c>
      <c r="J113" s="759">
        <v>1238.5468999999887</v>
      </c>
      <c r="K113" s="759">
        <v>1009.4562000000011</v>
      </c>
      <c r="L113" s="759">
        <v>106.11040000000011</v>
      </c>
      <c r="M113" s="759">
        <v>113.96900000000004</v>
      </c>
      <c r="N113" s="759">
        <v>1.0126000000000002</v>
      </c>
      <c r="O113" s="759">
        <v>624.46859999999992</v>
      </c>
      <c r="P113" s="759">
        <v>17.42519999999999</v>
      </c>
    </row>
    <row r="114" spans="1:16">
      <c r="A114" s="735" t="s">
        <v>13</v>
      </c>
      <c r="B114" s="752">
        <v>3264.5473999999499</v>
      </c>
      <c r="C114" s="752">
        <v>808.45439999994585</v>
      </c>
      <c r="D114" s="752">
        <v>346.46979999998183</v>
      </c>
      <c r="E114" s="752">
        <v>347.99849999997571</v>
      </c>
      <c r="F114" s="752">
        <v>119.68250000000083</v>
      </c>
      <c r="G114" s="752">
        <v>123.90600000000001</v>
      </c>
      <c r="H114" s="752">
        <v>616.18599999998548</v>
      </c>
      <c r="I114" s="752">
        <v>402.48959999998675</v>
      </c>
      <c r="J114" s="752">
        <v>406.95259999998353</v>
      </c>
      <c r="K114" s="752">
        <v>532.88119999999878</v>
      </c>
      <c r="L114" s="752">
        <v>18.780799999999989</v>
      </c>
      <c r="M114" s="752">
        <v>45.652800000000028</v>
      </c>
      <c r="N114" s="752">
        <v>6.3410999999999902</v>
      </c>
      <c r="O114" s="752">
        <v>250.60379999999992</v>
      </c>
      <c r="P114" s="752">
        <v>78.25540000000008</v>
      </c>
    </row>
    <row r="115" spans="1:16">
      <c r="A115" s="735" t="s">
        <v>12</v>
      </c>
      <c r="B115" s="752">
        <v>1946.1581999999801</v>
      </c>
      <c r="C115" s="752">
        <v>379.06059999999809</v>
      </c>
      <c r="D115" s="752">
        <v>61.046999999999976</v>
      </c>
      <c r="E115" s="752">
        <v>473.63609999999738</v>
      </c>
      <c r="F115" s="752">
        <v>252.6877999999999</v>
      </c>
      <c r="G115" s="752">
        <v>299.78059999999954</v>
      </c>
      <c r="H115" s="752">
        <v>169.76889999999969</v>
      </c>
      <c r="I115" s="752">
        <v>177.60580000000002</v>
      </c>
      <c r="J115" s="752">
        <v>78.807699999999954</v>
      </c>
      <c r="K115" s="752">
        <v>273.80120000000039</v>
      </c>
      <c r="L115" s="752">
        <v>35.373099999999994</v>
      </c>
      <c r="M115" s="752">
        <v>3.4159999999999999</v>
      </c>
      <c r="N115" s="752">
        <v>5.8172999999999977</v>
      </c>
      <c r="O115" s="752">
        <v>165.25379999999998</v>
      </c>
      <c r="P115" s="752">
        <v>24.409299999999991</v>
      </c>
    </row>
    <row r="116" spans="1:16">
      <c r="A116" s="735" t="s">
        <v>11</v>
      </c>
      <c r="B116" s="752">
        <v>504.32560000000308</v>
      </c>
      <c r="C116" s="752">
        <v>78.748200000000054</v>
      </c>
      <c r="D116" s="752">
        <v>22.556100000000036</v>
      </c>
      <c r="E116" s="752">
        <v>76.134300000000096</v>
      </c>
      <c r="F116" s="752">
        <v>11.825099999999978</v>
      </c>
      <c r="G116" s="752">
        <v>9.1883999999999801</v>
      </c>
      <c r="H116" s="752">
        <v>20.863900000000022</v>
      </c>
      <c r="I116" s="752">
        <v>194.49219999999974</v>
      </c>
      <c r="J116" s="752">
        <v>27.178800000000045</v>
      </c>
      <c r="K116" s="752">
        <v>510.3592000000001</v>
      </c>
      <c r="L116" s="752">
        <v>108.43869999999994</v>
      </c>
      <c r="M116" s="752">
        <v>161.40340000000035</v>
      </c>
      <c r="N116" s="752">
        <v>4.49</v>
      </c>
      <c r="O116" s="752">
        <v>72.761499999999998</v>
      </c>
      <c r="P116" s="752">
        <v>20.446199999999983</v>
      </c>
    </row>
    <row r="117" spans="1:16">
      <c r="A117" s="727" t="s">
        <v>10</v>
      </c>
      <c r="B117" s="759">
        <v>5715.0311999999331</v>
      </c>
      <c r="C117" s="759">
        <v>1266.2631999999439</v>
      </c>
      <c r="D117" s="759">
        <v>430.07289999998181</v>
      </c>
      <c r="E117" s="759">
        <v>897.76889999997309</v>
      </c>
      <c r="F117" s="759">
        <v>384.19540000000069</v>
      </c>
      <c r="G117" s="759">
        <v>432.87499999999955</v>
      </c>
      <c r="H117" s="759">
        <v>806.81879999998523</v>
      </c>
      <c r="I117" s="759">
        <v>774.58759999998642</v>
      </c>
      <c r="J117" s="759">
        <v>512.93909999998357</v>
      </c>
      <c r="K117" s="759">
        <v>1317.0415999999993</v>
      </c>
      <c r="L117" s="759">
        <v>162.59259999999992</v>
      </c>
      <c r="M117" s="759">
        <v>210.47220000000038</v>
      </c>
      <c r="N117" s="759">
        <v>16.648399999999988</v>
      </c>
      <c r="O117" s="759">
        <v>488.61909999999995</v>
      </c>
      <c r="P117" s="759">
        <v>123.11090000000004</v>
      </c>
    </row>
    <row r="118" spans="1:16">
      <c r="A118" s="735" t="s">
        <v>9</v>
      </c>
      <c r="B118" s="752">
        <v>1400.5576999999578</v>
      </c>
      <c r="C118" s="752">
        <v>620.77419999998813</v>
      </c>
      <c r="D118" s="752">
        <v>53.836800000000174</v>
      </c>
      <c r="E118" s="752">
        <v>317.91489999999413</v>
      </c>
      <c r="F118" s="752">
        <v>44.466100000000282</v>
      </c>
      <c r="G118" s="752">
        <v>66.849800000000357</v>
      </c>
      <c r="H118" s="752">
        <v>22.79620000000002</v>
      </c>
      <c r="I118" s="752">
        <v>152.24289999999979</v>
      </c>
      <c r="J118" s="752">
        <v>73.664000000000655</v>
      </c>
      <c r="K118" s="752">
        <v>93.012700000000009</v>
      </c>
      <c r="L118" s="752">
        <v>1.8282</v>
      </c>
      <c r="M118" s="752">
        <v>4.6565999999999912</v>
      </c>
      <c r="N118" s="752">
        <v>27.640899999999991</v>
      </c>
      <c r="O118" s="752">
        <v>51.624200000000002</v>
      </c>
      <c r="P118" s="752">
        <v>4.7337999999999978</v>
      </c>
    </row>
    <row r="119" spans="1:16">
      <c r="A119" s="735" t="s">
        <v>8</v>
      </c>
      <c r="B119" s="752">
        <v>705.36209999999915</v>
      </c>
      <c r="C119" s="752">
        <v>82.717800000000281</v>
      </c>
      <c r="D119" s="752">
        <v>29.096400000000056</v>
      </c>
      <c r="E119" s="752">
        <v>163.99079999999969</v>
      </c>
      <c r="F119" s="752">
        <v>90.024200000000363</v>
      </c>
      <c r="G119" s="752">
        <v>64.1721000000001</v>
      </c>
      <c r="H119" s="752">
        <v>37.041500000000092</v>
      </c>
      <c r="I119" s="752">
        <v>169.49219999999988</v>
      </c>
      <c r="J119" s="752">
        <v>41.896400000000064</v>
      </c>
      <c r="K119" s="752">
        <v>59.280900000000024</v>
      </c>
      <c r="L119" s="752">
        <v>0.76200000000000034</v>
      </c>
      <c r="M119" s="752">
        <v>0.22040000000000007</v>
      </c>
      <c r="N119" s="752">
        <v>11.273400000000002</v>
      </c>
      <c r="O119" s="752">
        <v>43.952199999999991</v>
      </c>
      <c r="P119" s="752">
        <v>9.8900000000000016E-2</v>
      </c>
    </row>
    <row r="120" spans="1:16">
      <c r="A120" s="738" t="s">
        <v>7</v>
      </c>
      <c r="B120" s="752">
        <v>17455.533500000161</v>
      </c>
      <c r="C120" s="752">
        <v>10762.231500000195</v>
      </c>
      <c r="D120" s="752">
        <v>413.48149999999595</v>
      </c>
      <c r="E120" s="752">
        <v>3572.640999999986</v>
      </c>
      <c r="F120" s="752">
        <v>207.71629999999865</v>
      </c>
      <c r="G120" s="752">
        <v>319.93569999999721</v>
      </c>
      <c r="H120" s="752">
        <v>39.041400000000074</v>
      </c>
      <c r="I120" s="752">
        <v>1023.5901999999812</v>
      </c>
      <c r="J120" s="752">
        <v>1032.5703999999944</v>
      </c>
      <c r="K120" s="752">
        <v>580.92219999999918</v>
      </c>
      <c r="L120" s="752">
        <v>8.1935999999999911</v>
      </c>
      <c r="M120" s="752">
        <v>57.78790000000005</v>
      </c>
      <c r="N120" s="752">
        <v>35.22620000000002</v>
      </c>
      <c r="O120" s="752">
        <v>446.7915999999999</v>
      </c>
      <c r="P120" s="752">
        <v>16.286800000000003</v>
      </c>
    </row>
    <row r="121" spans="1:16">
      <c r="A121" s="727" t="s">
        <v>6</v>
      </c>
      <c r="B121" s="759">
        <v>19561.453300000117</v>
      </c>
      <c r="C121" s="759">
        <v>11465.723500000182</v>
      </c>
      <c r="D121" s="759">
        <v>496.41469999999617</v>
      </c>
      <c r="E121" s="759">
        <v>4054.5466999999799</v>
      </c>
      <c r="F121" s="759">
        <v>342.2065999999993</v>
      </c>
      <c r="G121" s="759">
        <v>450.95759999999768</v>
      </c>
      <c r="H121" s="759">
        <v>98.879100000000193</v>
      </c>
      <c r="I121" s="759">
        <v>1345.3252999999809</v>
      </c>
      <c r="J121" s="759">
        <v>1148.1307999999951</v>
      </c>
      <c r="K121" s="759">
        <v>733.21579999999926</v>
      </c>
      <c r="L121" s="759">
        <v>10.783799999999992</v>
      </c>
      <c r="M121" s="759">
        <v>62.664900000000038</v>
      </c>
      <c r="N121" s="759">
        <v>74.140500000000017</v>
      </c>
      <c r="O121" s="759">
        <v>542.36799999999994</v>
      </c>
      <c r="P121" s="759">
        <v>21.119500000000002</v>
      </c>
    </row>
    <row r="122" spans="1:16">
      <c r="A122" s="736" t="s">
        <v>5</v>
      </c>
      <c r="B122" s="752">
        <v>5520.1091000000033</v>
      </c>
      <c r="C122" s="752">
        <v>1561.1681999999921</v>
      </c>
      <c r="D122" s="752">
        <v>198.90089999999933</v>
      </c>
      <c r="E122" s="752">
        <v>1253.3400999999967</v>
      </c>
      <c r="F122" s="752">
        <v>166.78109999999961</v>
      </c>
      <c r="G122" s="752">
        <v>606.77489999999477</v>
      </c>
      <c r="H122" s="752">
        <v>439.87179999999864</v>
      </c>
      <c r="I122" s="752">
        <v>1008.2409999999953</v>
      </c>
      <c r="J122" s="752">
        <v>148.78279999999995</v>
      </c>
      <c r="K122" s="752">
        <v>462.83909999999986</v>
      </c>
      <c r="L122" s="752">
        <v>4.176499999999999</v>
      </c>
      <c r="M122" s="752">
        <v>0.08</v>
      </c>
      <c r="N122" s="752">
        <v>4.8049999999999997</v>
      </c>
      <c r="O122" s="752">
        <v>436.7845999999999</v>
      </c>
      <c r="P122" s="752">
        <v>0.316</v>
      </c>
    </row>
    <row r="123" spans="1:16">
      <c r="A123" s="735" t="s">
        <v>4</v>
      </c>
      <c r="B123" s="752">
        <v>550.51400000000149</v>
      </c>
      <c r="C123" s="752">
        <v>78.672500000000241</v>
      </c>
      <c r="D123" s="752">
        <v>33.983700000000013</v>
      </c>
      <c r="E123" s="752">
        <v>75.92190000000015</v>
      </c>
      <c r="F123" s="752">
        <v>21.737800000000064</v>
      </c>
      <c r="G123" s="752">
        <v>27.641200000000108</v>
      </c>
      <c r="H123" s="752">
        <v>26.822399999999995</v>
      </c>
      <c r="I123" s="752">
        <v>142.52569999999992</v>
      </c>
      <c r="J123" s="752">
        <v>73.652500000000089</v>
      </c>
      <c r="K123" s="752">
        <v>76.877900000000025</v>
      </c>
      <c r="L123" s="752">
        <v>2.8379999999999965</v>
      </c>
      <c r="M123" s="752">
        <v>0.34930000000000005</v>
      </c>
      <c r="N123" s="752">
        <v>6.2209999999999992</v>
      </c>
      <c r="O123" s="752">
        <v>66.995000000000005</v>
      </c>
      <c r="P123" s="752">
        <v>0.30160000000000009</v>
      </c>
    </row>
    <row r="124" spans="1:16">
      <c r="A124" s="735" t="s">
        <v>3</v>
      </c>
      <c r="B124" s="752">
        <v>1930.6766999999852</v>
      </c>
      <c r="C124" s="752">
        <v>213.47119999999981</v>
      </c>
      <c r="D124" s="752">
        <v>42.966500000000053</v>
      </c>
      <c r="E124" s="752">
        <v>181.77239999999975</v>
      </c>
      <c r="F124" s="752">
        <v>29.483000000000061</v>
      </c>
      <c r="G124" s="752">
        <v>1046.034199999996</v>
      </c>
      <c r="H124" s="752">
        <v>51.713100000000082</v>
      </c>
      <c r="I124" s="752">
        <v>191.61829999999978</v>
      </c>
      <c r="J124" s="752">
        <v>80.857500000000101</v>
      </c>
      <c r="K124" s="752">
        <v>23.291199999999996</v>
      </c>
      <c r="L124" s="752">
        <v>0.9922000000000003</v>
      </c>
      <c r="M124" s="752">
        <v>0.52700000000000014</v>
      </c>
      <c r="N124" s="752">
        <v>0.53880000000000006</v>
      </c>
      <c r="O124" s="752">
        <v>20.298999999999999</v>
      </c>
      <c r="P124" s="752">
        <v>0.18150000000000005</v>
      </c>
    </row>
    <row r="125" spans="1:16">
      <c r="A125" s="727" t="s">
        <v>2</v>
      </c>
      <c r="B125" s="759">
        <v>8001.2997999999898</v>
      </c>
      <c r="C125" s="759">
        <v>1853.3118999999922</v>
      </c>
      <c r="D125" s="759">
        <v>275.85109999999941</v>
      </c>
      <c r="E125" s="759">
        <v>1511.0343999999966</v>
      </c>
      <c r="F125" s="759">
        <v>218.00189999999975</v>
      </c>
      <c r="G125" s="759">
        <v>1680.4502999999909</v>
      </c>
      <c r="H125" s="759">
        <v>518.40729999999871</v>
      </c>
      <c r="I125" s="759">
        <v>1342.384999999995</v>
      </c>
      <c r="J125" s="759">
        <v>303.29280000000017</v>
      </c>
      <c r="K125" s="759">
        <v>563.00819999999987</v>
      </c>
      <c r="L125" s="759">
        <v>8.006699999999995</v>
      </c>
      <c r="M125" s="759">
        <v>0.95630000000000015</v>
      </c>
      <c r="N125" s="759">
        <v>11.5648</v>
      </c>
      <c r="O125" s="759">
        <v>524.07859999999994</v>
      </c>
      <c r="P125" s="759">
        <v>0.79910000000000014</v>
      </c>
    </row>
    <row r="126" spans="1:16">
      <c r="A126" s="729" t="s">
        <v>1</v>
      </c>
      <c r="B126" s="759">
        <v>33277.784300000036</v>
      </c>
      <c r="C126" s="759">
        <v>14585.29860000012</v>
      </c>
      <c r="D126" s="759">
        <v>1202.3386999999773</v>
      </c>
      <c r="E126" s="759">
        <v>6463.3499999999494</v>
      </c>
      <c r="F126" s="759">
        <v>944.40389999999979</v>
      </c>
      <c r="G126" s="759">
        <v>2564.2828999999879</v>
      </c>
      <c r="H126" s="759">
        <v>1424.1051999999843</v>
      </c>
      <c r="I126" s="759">
        <v>3462.2978999999627</v>
      </c>
      <c r="J126" s="759">
        <v>1964.3626999999788</v>
      </c>
      <c r="K126" s="759">
        <v>2613.2655999999984</v>
      </c>
      <c r="L126" s="759">
        <v>181.38309999999993</v>
      </c>
      <c r="M126" s="759">
        <v>274.09340000000043</v>
      </c>
      <c r="N126" s="759">
        <v>102.35370000000002</v>
      </c>
      <c r="O126" s="759">
        <v>1555.0656999999997</v>
      </c>
      <c r="P126" s="759">
        <v>145.02950000000007</v>
      </c>
    </row>
    <row r="127" spans="1:16">
      <c r="A127" s="727" t="s">
        <v>290</v>
      </c>
      <c r="B127" s="759">
        <v>46335.555999999866</v>
      </c>
      <c r="C127" s="759">
        <v>17849.913100000034</v>
      </c>
      <c r="D127" s="759">
        <v>1662.4449999999799</v>
      </c>
      <c r="E127" s="759">
        <v>8841.4465999999302</v>
      </c>
      <c r="F127" s="759">
        <v>1668.9691999999964</v>
      </c>
      <c r="G127" s="759">
        <v>3903.7045999999791</v>
      </c>
      <c r="H127" s="759">
        <v>2517.7507999999789</v>
      </c>
      <c r="I127" s="759">
        <v>4971.933999999952</v>
      </c>
      <c r="J127" s="759">
        <v>3498.711199999967</v>
      </c>
      <c r="K127" s="759">
        <v>4609.6641999999938</v>
      </c>
      <c r="L127" s="759">
        <v>359.97730000000007</v>
      </c>
      <c r="M127" s="759">
        <v>921.31359999999927</v>
      </c>
      <c r="N127" s="759">
        <v>123.38459999999999</v>
      </c>
      <c r="O127" s="759">
        <v>2319.7416999999996</v>
      </c>
      <c r="P127" s="759">
        <v>180.43540000000004</v>
      </c>
    </row>
    <row r="128" spans="1:16">
      <c r="A128" s="1074" t="s">
        <v>826</v>
      </c>
      <c r="B128" s="1074"/>
      <c r="C128" s="1074"/>
      <c r="D128" s="1074"/>
      <c r="E128" s="1074"/>
      <c r="F128" s="1074"/>
      <c r="G128" s="1074"/>
      <c r="H128" s="1074"/>
      <c r="I128" s="1074"/>
      <c r="J128" s="1074"/>
      <c r="K128" s="1074"/>
      <c r="L128" s="1074"/>
      <c r="M128" s="1074"/>
      <c r="N128" s="1074"/>
      <c r="O128" s="1074"/>
      <c r="P128" s="1074"/>
    </row>
    <row r="129" spans="1:16">
      <c r="A129" s="735" t="s">
        <v>44</v>
      </c>
      <c r="B129" s="752">
        <v>506.45800000000003</v>
      </c>
      <c r="C129" s="752">
        <v>149.69800000000004</v>
      </c>
      <c r="D129" s="752">
        <v>23.669999999999998</v>
      </c>
      <c r="E129" s="752">
        <v>140.077</v>
      </c>
      <c r="F129" s="752">
        <v>32.85</v>
      </c>
      <c r="G129" s="752">
        <v>4.3575000000000008</v>
      </c>
      <c r="H129" s="752">
        <v>41.08</v>
      </c>
      <c r="I129" s="752">
        <v>25.103499999999997</v>
      </c>
      <c r="J129" s="752">
        <v>43.309999999999995</v>
      </c>
      <c r="K129" s="752">
        <v>42.15</v>
      </c>
      <c r="L129" s="752" t="s">
        <v>828</v>
      </c>
      <c r="M129" s="752">
        <v>4.8899999999999997</v>
      </c>
      <c r="N129" s="752" t="s">
        <v>828</v>
      </c>
      <c r="O129" s="752">
        <v>7.3</v>
      </c>
      <c r="P129" s="752" t="s">
        <v>828</v>
      </c>
    </row>
    <row r="130" spans="1:16">
      <c r="A130" s="735" t="s">
        <v>28</v>
      </c>
      <c r="B130" s="752">
        <v>3217.7755000000025</v>
      </c>
      <c r="C130" s="752">
        <v>626.38659999999379</v>
      </c>
      <c r="D130" s="752">
        <v>68.212699999999984</v>
      </c>
      <c r="E130" s="752">
        <v>813.41929999999479</v>
      </c>
      <c r="F130" s="752">
        <v>240.67479999999895</v>
      </c>
      <c r="G130" s="752">
        <v>515.47459999999694</v>
      </c>
      <c r="H130" s="752">
        <v>360.96799999999774</v>
      </c>
      <c r="I130" s="752">
        <v>516.68379999999615</v>
      </c>
      <c r="J130" s="752">
        <v>31.999200000000108</v>
      </c>
      <c r="K130" s="752">
        <v>186.96160000000003</v>
      </c>
      <c r="L130" s="752">
        <v>18.735699999999987</v>
      </c>
      <c r="M130" s="752">
        <v>82.263199999999998</v>
      </c>
      <c r="N130" s="752">
        <v>11.276099999999998</v>
      </c>
      <c r="O130" s="752">
        <v>33.228999999999999</v>
      </c>
      <c r="P130" s="752">
        <v>1.6977999999999995</v>
      </c>
    </row>
    <row r="131" spans="1:16">
      <c r="A131" s="729" t="s">
        <v>27</v>
      </c>
      <c r="B131" s="759">
        <v>3724.2335000000026</v>
      </c>
      <c r="C131" s="759">
        <v>776.08459999999377</v>
      </c>
      <c r="D131" s="759">
        <v>91.882699999999986</v>
      </c>
      <c r="E131" s="759">
        <v>953.49629999999479</v>
      </c>
      <c r="F131" s="759">
        <v>273.52479999999895</v>
      </c>
      <c r="G131" s="759">
        <v>519.8320999999969</v>
      </c>
      <c r="H131" s="759">
        <v>402.04799999999773</v>
      </c>
      <c r="I131" s="759">
        <v>541.78729999999609</v>
      </c>
      <c r="J131" s="759">
        <v>75.309200000000104</v>
      </c>
      <c r="K131" s="759">
        <v>229.11160000000004</v>
      </c>
      <c r="L131" s="759">
        <v>18.735699999999987</v>
      </c>
      <c r="M131" s="759">
        <v>87.153199999999998</v>
      </c>
      <c r="N131" s="759">
        <v>11.276099999999998</v>
      </c>
      <c r="O131" s="759">
        <v>40.528999999999996</v>
      </c>
      <c r="P131" s="759">
        <v>1.6977999999999995</v>
      </c>
    </row>
    <row r="132" spans="1:16">
      <c r="A132" s="735" t="s">
        <v>26</v>
      </c>
      <c r="B132" s="752">
        <v>663.29559999999742</v>
      </c>
      <c r="C132" s="752">
        <v>52.034100000000088</v>
      </c>
      <c r="D132" s="752">
        <v>5.2027999999999848</v>
      </c>
      <c r="E132" s="752">
        <v>246.84139999999942</v>
      </c>
      <c r="F132" s="752">
        <v>24.162900000000054</v>
      </c>
      <c r="G132" s="752">
        <v>84.746200000000144</v>
      </c>
      <c r="H132" s="752">
        <v>148.13609999999974</v>
      </c>
      <c r="I132" s="752">
        <v>58.604500000000101</v>
      </c>
      <c r="J132" s="752">
        <v>40.180700000000023</v>
      </c>
      <c r="K132" s="752">
        <v>97.942899999999995</v>
      </c>
      <c r="L132" s="752">
        <v>3.7999999999999999E-2</v>
      </c>
      <c r="M132" s="752">
        <v>2.5000000000000001E-2</v>
      </c>
      <c r="N132" s="752">
        <v>2</v>
      </c>
      <c r="O132" s="752">
        <v>93.1083</v>
      </c>
      <c r="P132" s="752">
        <v>1.7558</v>
      </c>
    </row>
    <row r="133" spans="1:16">
      <c r="A133" s="743" t="s">
        <v>25</v>
      </c>
      <c r="B133" s="752">
        <v>80.382699999999957</v>
      </c>
      <c r="C133" s="752">
        <v>18.345399999999998</v>
      </c>
      <c r="D133" s="752">
        <v>2.8805999999999994</v>
      </c>
      <c r="E133" s="752">
        <v>2.4534999999999987</v>
      </c>
      <c r="F133" s="752">
        <v>2.2832999999999988</v>
      </c>
      <c r="G133" s="752">
        <v>12.844099999999999</v>
      </c>
      <c r="H133" s="752">
        <v>5.2984999999999962</v>
      </c>
      <c r="I133" s="752">
        <v>4.7183999999999937</v>
      </c>
      <c r="J133" s="752">
        <v>11.4345</v>
      </c>
      <c r="K133" s="752">
        <v>62.735800000000005</v>
      </c>
      <c r="L133" s="752">
        <v>7.1999999999999995E-2</v>
      </c>
      <c r="M133" s="752">
        <v>3.4259999999999997</v>
      </c>
      <c r="N133" s="752" t="s">
        <v>828</v>
      </c>
      <c r="O133" s="752">
        <v>40.987800000000007</v>
      </c>
      <c r="P133" s="752">
        <v>0.01</v>
      </c>
    </row>
    <row r="134" spans="1:16">
      <c r="A134" s="742" t="s">
        <v>24</v>
      </c>
      <c r="B134" s="752">
        <v>752.03009999999517</v>
      </c>
      <c r="C134" s="752">
        <v>82.455300000000051</v>
      </c>
      <c r="D134" s="752">
        <v>21.419200000000078</v>
      </c>
      <c r="E134" s="752">
        <v>255.51449999999966</v>
      </c>
      <c r="F134" s="752">
        <v>27.852600000000034</v>
      </c>
      <c r="G134" s="752">
        <v>5.5399999999999849</v>
      </c>
      <c r="H134" s="752">
        <v>91.902699999999925</v>
      </c>
      <c r="I134" s="752">
        <v>63.174900000000093</v>
      </c>
      <c r="J134" s="752">
        <v>178.53029999999987</v>
      </c>
      <c r="K134" s="752">
        <v>13.582599999999998</v>
      </c>
      <c r="L134" s="752">
        <v>0.23150000000000001</v>
      </c>
      <c r="M134" s="752">
        <v>0.11299999999999999</v>
      </c>
      <c r="N134" s="752">
        <v>3.3999999999999996E-2</v>
      </c>
      <c r="O134" s="752">
        <v>11.859</v>
      </c>
      <c r="P134" s="752">
        <v>5.3699999999999998E-2</v>
      </c>
    </row>
    <row r="135" spans="1:16">
      <c r="A135" s="727" t="s">
        <v>23</v>
      </c>
      <c r="B135" s="759">
        <v>1495.7083999999927</v>
      </c>
      <c r="C135" s="759">
        <v>152.83480000000014</v>
      </c>
      <c r="D135" s="759">
        <v>29.502600000000061</v>
      </c>
      <c r="E135" s="759">
        <v>504.80939999999907</v>
      </c>
      <c r="F135" s="759">
        <v>54.298800000000085</v>
      </c>
      <c r="G135" s="759">
        <v>103.13030000000012</v>
      </c>
      <c r="H135" s="759">
        <v>245.33729999999966</v>
      </c>
      <c r="I135" s="759">
        <v>126.49780000000018</v>
      </c>
      <c r="J135" s="759">
        <v>230.14549999999988</v>
      </c>
      <c r="K135" s="759">
        <v>174.26129999999998</v>
      </c>
      <c r="L135" s="759">
        <v>0.34150000000000003</v>
      </c>
      <c r="M135" s="759">
        <v>3.5639999999999996</v>
      </c>
      <c r="N135" s="759">
        <v>2.0339999999999998</v>
      </c>
      <c r="O135" s="759">
        <v>145.95510000000002</v>
      </c>
      <c r="P135" s="759">
        <v>1.8195000000000001</v>
      </c>
    </row>
    <row r="136" spans="1:16">
      <c r="A136" s="735" t="s">
        <v>22</v>
      </c>
      <c r="B136" s="752">
        <v>756.77379999999812</v>
      </c>
      <c r="C136" s="752">
        <v>124.15900000000005</v>
      </c>
      <c r="D136" s="752">
        <v>14.816800000000001</v>
      </c>
      <c r="E136" s="752">
        <v>386.00249999999897</v>
      </c>
      <c r="F136" s="752">
        <v>47.088100000000033</v>
      </c>
      <c r="G136" s="752">
        <v>11.655299999999984</v>
      </c>
      <c r="H136" s="752">
        <v>28.588300000000025</v>
      </c>
      <c r="I136" s="752">
        <v>72.296400000000077</v>
      </c>
      <c r="J136" s="752">
        <v>50.718200000000031</v>
      </c>
      <c r="K136" s="752">
        <v>162.93460000000007</v>
      </c>
      <c r="L136" s="752">
        <v>2.135800000000001</v>
      </c>
      <c r="M136" s="752">
        <v>113.61499999999999</v>
      </c>
      <c r="N136" s="752">
        <v>9.0000000000000011E-3</v>
      </c>
      <c r="O136" s="752">
        <v>41.709800000000001</v>
      </c>
      <c r="P136" s="752">
        <v>7.4999999999999997E-2</v>
      </c>
    </row>
    <row r="137" spans="1:16">
      <c r="A137" s="735" t="s">
        <v>21</v>
      </c>
      <c r="B137" s="752">
        <v>335.98420000000124</v>
      </c>
      <c r="C137" s="752">
        <v>108.15310000000024</v>
      </c>
      <c r="D137" s="752">
        <v>29.714900000000181</v>
      </c>
      <c r="E137" s="752">
        <v>22.509400000000035</v>
      </c>
      <c r="F137" s="752">
        <v>9.6958999999999484</v>
      </c>
      <c r="G137" s="752">
        <v>6.136399999999969</v>
      </c>
      <c r="H137" s="752">
        <v>12.774500000000025</v>
      </c>
      <c r="I137" s="752">
        <v>25.339300000000044</v>
      </c>
      <c r="J137" s="752">
        <v>58.116200000000127</v>
      </c>
      <c r="K137" s="752">
        <v>35.931300000000014</v>
      </c>
      <c r="L137" s="752">
        <v>0.4148</v>
      </c>
      <c r="M137" s="752">
        <v>23.814999999999998</v>
      </c>
      <c r="N137" s="752">
        <v>2.5000000000000001E-2</v>
      </c>
      <c r="O137" s="752">
        <v>9.3550000000000004</v>
      </c>
      <c r="P137" s="752">
        <v>0.105</v>
      </c>
    </row>
    <row r="138" spans="1:16">
      <c r="A138" s="735" t="s">
        <v>20</v>
      </c>
      <c r="B138" s="752">
        <v>839.40349999998625</v>
      </c>
      <c r="C138" s="752">
        <v>275.82979999999804</v>
      </c>
      <c r="D138" s="752">
        <v>324.28769999999406</v>
      </c>
      <c r="E138" s="752">
        <v>87.754199999999869</v>
      </c>
      <c r="F138" s="752">
        <v>41.712700000000247</v>
      </c>
      <c r="G138" s="752">
        <v>12.044799999999963</v>
      </c>
      <c r="H138" s="752">
        <v>6.5393999999999703</v>
      </c>
      <c r="I138" s="752">
        <v>33.301500000000154</v>
      </c>
      <c r="J138" s="752">
        <v>28.951400000000064</v>
      </c>
      <c r="K138" s="752">
        <v>19.831399999999981</v>
      </c>
      <c r="L138" s="752">
        <v>4.1659999999999986</v>
      </c>
      <c r="M138" s="752">
        <v>0.42380000000000007</v>
      </c>
      <c r="N138" s="752">
        <v>1.7000000000000001E-2</v>
      </c>
      <c r="O138" s="752">
        <v>3.5449999999999999</v>
      </c>
      <c r="P138" s="752">
        <v>3.7115999999999998</v>
      </c>
    </row>
    <row r="139" spans="1:16">
      <c r="A139" s="739" t="s">
        <v>19</v>
      </c>
      <c r="B139" s="759">
        <v>1932.1614999999856</v>
      </c>
      <c r="C139" s="759">
        <v>508.14189999999832</v>
      </c>
      <c r="D139" s="759">
        <v>368.81939999999423</v>
      </c>
      <c r="E139" s="759">
        <v>496.26609999999886</v>
      </c>
      <c r="F139" s="759">
        <v>98.496700000000232</v>
      </c>
      <c r="G139" s="759">
        <v>29.836499999999916</v>
      </c>
      <c r="H139" s="759">
        <v>47.902200000000022</v>
      </c>
      <c r="I139" s="759">
        <v>130.93720000000027</v>
      </c>
      <c r="J139" s="759">
        <v>137.78580000000022</v>
      </c>
      <c r="K139" s="759">
        <v>218.69730000000007</v>
      </c>
      <c r="L139" s="759">
        <v>6.7165999999999997</v>
      </c>
      <c r="M139" s="759">
        <v>137.85380000000001</v>
      </c>
      <c r="N139" s="759">
        <v>5.1000000000000004E-2</v>
      </c>
      <c r="O139" s="759">
        <v>54.609800000000007</v>
      </c>
      <c r="P139" s="759">
        <v>3.8915999999999999</v>
      </c>
    </row>
    <row r="140" spans="1:16">
      <c r="A140" s="735" t="s">
        <v>18</v>
      </c>
      <c r="B140" s="752">
        <v>542.35750000000371</v>
      </c>
      <c r="C140" s="752">
        <v>148.40249999999997</v>
      </c>
      <c r="D140" s="752">
        <v>9.1679999999999566</v>
      </c>
      <c r="E140" s="752">
        <v>82.662300000000826</v>
      </c>
      <c r="F140" s="752">
        <v>28.122900000000111</v>
      </c>
      <c r="G140" s="752">
        <v>33.083900000000128</v>
      </c>
      <c r="H140" s="752">
        <v>104.13379999999978</v>
      </c>
      <c r="I140" s="752">
        <v>83.24820000000075</v>
      </c>
      <c r="J140" s="752">
        <v>17.940600000000078</v>
      </c>
      <c r="K140" s="752">
        <v>11.830999999999998</v>
      </c>
      <c r="L140" s="752">
        <v>9.5999999999999988E-2</v>
      </c>
      <c r="M140" s="752">
        <v>2.75E-2</v>
      </c>
      <c r="N140" s="752">
        <v>8.9999999999999993E-3</v>
      </c>
      <c r="O140" s="752">
        <v>9.5789999999999988</v>
      </c>
      <c r="P140" s="752">
        <v>0.01</v>
      </c>
    </row>
    <row r="141" spans="1:16">
      <c r="A141" s="735" t="s">
        <v>17</v>
      </c>
      <c r="B141" s="752">
        <v>691.55959999999675</v>
      </c>
      <c r="C141" s="752">
        <v>131.01799999999997</v>
      </c>
      <c r="D141" s="752">
        <v>24.904300000000084</v>
      </c>
      <c r="E141" s="752">
        <v>82.457400000000305</v>
      </c>
      <c r="F141" s="752">
        <v>48.871500000000147</v>
      </c>
      <c r="G141" s="752">
        <v>83.517399999999967</v>
      </c>
      <c r="H141" s="752">
        <v>59.288800000000059</v>
      </c>
      <c r="I141" s="752">
        <v>40.285700000000126</v>
      </c>
      <c r="J141" s="752">
        <v>142.52279999999996</v>
      </c>
      <c r="K141" s="752">
        <v>55.398400000000031</v>
      </c>
      <c r="L141" s="752">
        <v>11.742599999999991</v>
      </c>
      <c r="M141" s="752">
        <v>1.0065999999999999</v>
      </c>
      <c r="N141" s="752">
        <v>8.6599999999999996E-2</v>
      </c>
      <c r="O141" s="752">
        <v>15.459999999999999</v>
      </c>
      <c r="P141" s="752">
        <v>1.0310000000000001</v>
      </c>
    </row>
    <row r="142" spans="1:16">
      <c r="A142" s="735" t="s">
        <v>16</v>
      </c>
      <c r="B142" s="752">
        <v>581.36190000000033</v>
      </c>
      <c r="C142" s="752">
        <v>95.004900000000006</v>
      </c>
      <c r="D142" s="752">
        <v>12.429300000000003</v>
      </c>
      <c r="E142" s="752">
        <v>66.83970000000005</v>
      </c>
      <c r="F142" s="752">
        <v>32.9724</v>
      </c>
      <c r="G142" s="752">
        <v>62.048400000000065</v>
      </c>
      <c r="H142" s="752">
        <v>181.40469999999996</v>
      </c>
      <c r="I142" s="752">
        <v>59.196200000000026</v>
      </c>
      <c r="J142" s="752">
        <v>45.005000000000059</v>
      </c>
      <c r="K142" s="752">
        <v>136.69580000000002</v>
      </c>
      <c r="L142" s="752">
        <v>0.08</v>
      </c>
      <c r="M142" s="752">
        <v>14.489000000000001</v>
      </c>
      <c r="N142" s="752">
        <v>5.79E-2</v>
      </c>
      <c r="O142" s="752">
        <v>115.9659</v>
      </c>
      <c r="P142" s="752">
        <v>4.0000000000000001E-3</v>
      </c>
    </row>
    <row r="143" spans="1:16">
      <c r="A143" s="727" t="s">
        <v>15</v>
      </c>
      <c r="B143" s="759">
        <v>1815.2790000000009</v>
      </c>
      <c r="C143" s="759">
        <v>374.42539999999997</v>
      </c>
      <c r="D143" s="759">
        <v>46.501600000000046</v>
      </c>
      <c r="E143" s="759">
        <v>231.95940000000118</v>
      </c>
      <c r="F143" s="759">
        <v>109.96680000000026</v>
      </c>
      <c r="G143" s="759">
        <v>178.64970000000017</v>
      </c>
      <c r="H143" s="759">
        <v>344.82729999999981</v>
      </c>
      <c r="I143" s="759">
        <v>182.7301000000009</v>
      </c>
      <c r="J143" s="759">
        <v>205.46840000000009</v>
      </c>
      <c r="K143" s="759">
        <v>203.92520000000005</v>
      </c>
      <c r="L143" s="759">
        <v>11.918599999999991</v>
      </c>
      <c r="M143" s="759">
        <v>15.523100000000001</v>
      </c>
      <c r="N143" s="759">
        <v>0.1535</v>
      </c>
      <c r="O143" s="759">
        <v>141.00489999999999</v>
      </c>
      <c r="P143" s="759">
        <v>1.0450000000000002</v>
      </c>
    </row>
    <row r="144" spans="1:16">
      <c r="A144" s="729" t="s">
        <v>14</v>
      </c>
      <c r="B144" s="759">
        <v>5243.1488999999783</v>
      </c>
      <c r="C144" s="759">
        <v>1035.4020999999984</v>
      </c>
      <c r="D144" s="759">
        <v>444.82359999999437</v>
      </c>
      <c r="E144" s="759">
        <v>1233.034899999999</v>
      </c>
      <c r="F144" s="759">
        <v>262.76230000000055</v>
      </c>
      <c r="G144" s="759">
        <v>311.6165000000002</v>
      </c>
      <c r="H144" s="759">
        <v>638.06679999999949</v>
      </c>
      <c r="I144" s="759">
        <v>440.16510000000136</v>
      </c>
      <c r="J144" s="759">
        <v>573.39970000000017</v>
      </c>
      <c r="K144" s="759">
        <v>596.88380000000006</v>
      </c>
      <c r="L144" s="759">
        <v>18.976699999999987</v>
      </c>
      <c r="M144" s="759">
        <v>156.94089999999997</v>
      </c>
      <c r="N144" s="759">
        <v>2.2384999999999993</v>
      </c>
      <c r="O144" s="759">
        <v>341.56979999999999</v>
      </c>
      <c r="P144" s="759">
        <v>6.7561</v>
      </c>
    </row>
    <row r="145" spans="1:16">
      <c r="A145" s="735" t="s">
        <v>13</v>
      </c>
      <c r="B145" s="752">
        <v>2274.8110999999685</v>
      </c>
      <c r="C145" s="752">
        <v>652.73769999998558</v>
      </c>
      <c r="D145" s="752">
        <v>216.26789999999801</v>
      </c>
      <c r="E145" s="752">
        <v>180.18349999999791</v>
      </c>
      <c r="F145" s="752">
        <v>53.993200000000265</v>
      </c>
      <c r="G145" s="752">
        <v>35.471600000000066</v>
      </c>
      <c r="H145" s="752">
        <v>669.71759999999529</v>
      </c>
      <c r="I145" s="752">
        <v>235.74920000000097</v>
      </c>
      <c r="J145" s="752">
        <v>174.09769999999907</v>
      </c>
      <c r="K145" s="752">
        <v>367.2749</v>
      </c>
      <c r="L145" s="752">
        <v>5.0557999999999925</v>
      </c>
      <c r="M145" s="752">
        <v>51.42380000000005</v>
      </c>
      <c r="N145" s="752">
        <v>1.9992999999999979</v>
      </c>
      <c r="O145" s="752">
        <v>135.03059999999999</v>
      </c>
      <c r="P145" s="752">
        <v>32.719100000000012</v>
      </c>
    </row>
    <row r="146" spans="1:16">
      <c r="A146" s="735" t="s">
        <v>12</v>
      </c>
      <c r="B146" s="752">
        <v>1136.2251999999994</v>
      </c>
      <c r="C146" s="752">
        <v>287.25009999999997</v>
      </c>
      <c r="D146" s="752">
        <v>49.398300000000042</v>
      </c>
      <c r="E146" s="752">
        <v>304.90519999999981</v>
      </c>
      <c r="F146" s="752">
        <v>169.18209999999996</v>
      </c>
      <c r="G146" s="752">
        <v>60.858599999999967</v>
      </c>
      <c r="H146" s="752">
        <v>52.698299999999982</v>
      </c>
      <c r="I146" s="752">
        <v>125.58730000000008</v>
      </c>
      <c r="J146" s="752">
        <v>65.088300000000004</v>
      </c>
      <c r="K146" s="752">
        <v>118.33929999999998</v>
      </c>
      <c r="L146" s="752">
        <v>3.8056000000000001</v>
      </c>
      <c r="M146" s="752">
        <v>0.22</v>
      </c>
      <c r="N146" s="752">
        <v>17.607999999999997</v>
      </c>
      <c r="O146" s="752">
        <v>88.261600000000001</v>
      </c>
      <c r="P146" s="752">
        <v>2.9519000000000006</v>
      </c>
    </row>
    <row r="147" spans="1:16">
      <c r="A147" s="735" t="s">
        <v>11</v>
      </c>
      <c r="B147" s="752">
        <v>223.35190000000009</v>
      </c>
      <c r="C147" s="752">
        <v>64.034500000000023</v>
      </c>
      <c r="D147" s="752">
        <v>9.4232999999999922</v>
      </c>
      <c r="E147" s="752">
        <v>43.88970000000004</v>
      </c>
      <c r="F147" s="752">
        <v>15.820099999999998</v>
      </c>
      <c r="G147" s="752">
        <v>2.3323999999999989</v>
      </c>
      <c r="H147" s="752">
        <v>6.5264999999999933</v>
      </c>
      <c r="I147" s="752">
        <v>55.102900000000076</v>
      </c>
      <c r="J147" s="752">
        <v>15.693999999999994</v>
      </c>
      <c r="K147" s="752">
        <v>249.82200000000034</v>
      </c>
      <c r="L147" s="752">
        <v>50.49200000000004</v>
      </c>
      <c r="M147" s="752">
        <v>54.518600000000028</v>
      </c>
      <c r="N147" s="752" t="s">
        <v>828</v>
      </c>
      <c r="O147" s="752">
        <v>12.7897</v>
      </c>
      <c r="P147" s="752">
        <v>16.412800000000004</v>
      </c>
    </row>
    <row r="148" spans="1:16">
      <c r="A148" s="727" t="s">
        <v>10</v>
      </c>
      <c r="B148" s="759">
        <v>3634.388199999968</v>
      </c>
      <c r="C148" s="759">
        <v>1004.0222999999855</v>
      </c>
      <c r="D148" s="759">
        <v>275.08949999999805</v>
      </c>
      <c r="E148" s="759">
        <v>528.97839999999781</v>
      </c>
      <c r="F148" s="759">
        <v>238.99540000000022</v>
      </c>
      <c r="G148" s="759">
        <v>98.662600000000026</v>
      </c>
      <c r="H148" s="759">
        <v>728.94239999999525</v>
      </c>
      <c r="I148" s="759">
        <v>416.43940000000111</v>
      </c>
      <c r="J148" s="759">
        <v>254.87999999999906</v>
      </c>
      <c r="K148" s="759">
        <v>735.43620000000033</v>
      </c>
      <c r="L148" s="759">
        <v>59.353400000000036</v>
      </c>
      <c r="M148" s="759">
        <v>106.16240000000008</v>
      </c>
      <c r="N148" s="759">
        <v>19.607299999999995</v>
      </c>
      <c r="O148" s="759">
        <v>236.08189999999999</v>
      </c>
      <c r="P148" s="759">
        <v>52.083800000000018</v>
      </c>
    </row>
    <row r="149" spans="1:16">
      <c r="A149" s="735" t="s">
        <v>9</v>
      </c>
      <c r="B149" s="752">
        <v>986.79169999998771</v>
      </c>
      <c r="C149" s="752">
        <v>318.79979999999756</v>
      </c>
      <c r="D149" s="752">
        <v>9.9374999999999627</v>
      </c>
      <c r="E149" s="752">
        <v>371.35619999999454</v>
      </c>
      <c r="F149" s="752">
        <v>30.410100000000117</v>
      </c>
      <c r="G149" s="752">
        <v>16.82719999999998</v>
      </c>
      <c r="H149" s="752">
        <v>11.105200000000002</v>
      </c>
      <c r="I149" s="752">
        <v>121.52430000000039</v>
      </c>
      <c r="J149" s="752">
        <v>90.81040000000003</v>
      </c>
      <c r="K149" s="752">
        <v>38.354499999999987</v>
      </c>
      <c r="L149" s="752">
        <v>1.1897000000000004</v>
      </c>
      <c r="M149" s="752">
        <v>6.9619999999999989</v>
      </c>
      <c r="N149" s="752">
        <v>9.8130999999999897</v>
      </c>
      <c r="O149" s="752">
        <v>6.92</v>
      </c>
      <c r="P149" s="752">
        <v>3.1019999999999999</v>
      </c>
    </row>
    <row r="150" spans="1:16">
      <c r="A150" s="735" t="s">
        <v>8</v>
      </c>
      <c r="B150" s="752">
        <v>551.04000000000019</v>
      </c>
      <c r="C150" s="752">
        <v>62.487300000000133</v>
      </c>
      <c r="D150" s="752">
        <v>17.515999999999998</v>
      </c>
      <c r="E150" s="752">
        <v>156.15880000000004</v>
      </c>
      <c r="F150" s="752">
        <v>64.44330000000005</v>
      </c>
      <c r="G150" s="752">
        <v>45.136900000000054</v>
      </c>
      <c r="H150" s="752">
        <v>15.066999999999995</v>
      </c>
      <c r="I150" s="752">
        <v>153.59239999999986</v>
      </c>
      <c r="J150" s="752">
        <v>8.8840999999999894</v>
      </c>
      <c r="K150" s="752">
        <v>18.448599999999992</v>
      </c>
      <c r="L150" s="752">
        <v>0.27660000000000001</v>
      </c>
      <c r="M150" s="752">
        <v>6.5000000000000002E-2</v>
      </c>
      <c r="N150" s="752">
        <v>0.13999999999999999</v>
      </c>
      <c r="O150" s="752">
        <v>3.75</v>
      </c>
      <c r="P150" s="752">
        <v>0.55000000000000004</v>
      </c>
    </row>
    <row r="151" spans="1:16">
      <c r="A151" s="738" t="s">
        <v>7</v>
      </c>
      <c r="B151" s="752">
        <v>11801.03570000002</v>
      </c>
      <c r="C151" s="752">
        <v>7889.9576000000488</v>
      </c>
      <c r="D151" s="752">
        <v>238.51049999999987</v>
      </c>
      <c r="E151" s="752">
        <v>1780.7620999999665</v>
      </c>
      <c r="F151" s="752">
        <v>86.656100000000038</v>
      </c>
      <c r="G151" s="752">
        <v>194.6699999999999</v>
      </c>
      <c r="H151" s="752">
        <v>18.180400000000006</v>
      </c>
      <c r="I151" s="752">
        <v>607.93969999999513</v>
      </c>
      <c r="J151" s="752">
        <v>862.48659999999927</v>
      </c>
      <c r="K151" s="752">
        <v>302.49000000000029</v>
      </c>
      <c r="L151" s="752">
        <v>3.5788999999999991</v>
      </c>
      <c r="M151" s="752">
        <v>45.009000000000007</v>
      </c>
      <c r="N151" s="752">
        <v>18.748299999999993</v>
      </c>
      <c r="O151" s="752">
        <v>182.72039999999996</v>
      </c>
      <c r="P151" s="752">
        <v>19.608399999999996</v>
      </c>
    </row>
    <row r="152" spans="1:16">
      <c r="A152" s="727" t="s">
        <v>6</v>
      </c>
      <c r="B152" s="759">
        <v>13338.867400000008</v>
      </c>
      <c r="C152" s="759">
        <v>8271.2447000000466</v>
      </c>
      <c r="D152" s="759">
        <v>265.96399999999983</v>
      </c>
      <c r="E152" s="759">
        <v>2308.2770999999611</v>
      </c>
      <c r="F152" s="759">
        <v>181.5095000000002</v>
      </c>
      <c r="G152" s="759">
        <v>256.63409999999993</v>
      </c>
      <c r="H152" s="759">
        <v>44.352600000000002</v>
      </c>
      <c r="I152" s="759">
        <v>883.05639999999539</v>
      </c>
      <c r="J152" s="759">
        <v>962.18109999999933</v>
      </c>
      <c r="K152" s="759">
        <v>359.29310000000027</v>
      </c>
      <c r="L152" s="759">
        <v>5.0451999999999995</v>
      </c>
      <c r="M152" s="759">
        <v>52.036000000000008</v>
      </c>
      <c r="N152" s="759">
        <v>28.701399999999985</v>
      </c>
      <c r="O152" s="759">
        <v>193.39039999999994</v>
      </c>
      <c r="P152" s="759">
        <v>23.260399999999997</v>
      </c>
    </row>
    <row r="153" spans="1:16">
      <c r="A153" s="736" t="s">
        <v>5</v>
      </c>
      <c r="B153" s="752">
        <v>2781.5211999999833</v>
      </c>
      <c r="C153" s="752">
        <v>655.13539999999705</v>
      </c>
      <c r="D153" s="752">
        <v>49.80220000000002</v>
      </c>
      <c r="E153" s="752">
        <v>775.00739999999644</v>
      </c>
      <c r="F153" s="752">
        <v>63.033400000000029</v>
      </c>
      <c r="G153" s="752">
        <v>237.00590000000025</v>
      </c>
      <c r="H153" s="752">
        <v>352.6235999999995</v>
      </c>
      <c r="I153" s="752">
        <v>544.38539999999875</v>
      </c>
      <c r="J153" s="752">
        <v>54.417600000000014</v>
      </c>
      <c r="K153" s="752">
        <v>204.65180000000009</v>
      </c>
      <c r="L153" s="752">
        <v>0.37200000000000005</v>
      </c>
      <c r="M153" s="752">
        <v>0.123</v>
      </c>
      <c r="N153" s="752">
        <v>14.68</v>
      </c>
      <c r="O153" s="752">
        <v>186.22170000000008</v>
      </c>
      <c r="P153" s="752">
        <v>2.5000000000000001E-2</v>
      </c>
    </row>
    <row r="154" spans="1:16">
      <c r="A154" s="735" t="s">
        <v>4</v>
      </c>
      <c r="B154" s="752">
        <v>427.8235000000019</v>
      </c>
      <c r="C154" s="752">
        <v>58.591600000000057</v>
      </c>
      <c r="D154" s="752">
        <v>15.097899999999999</v>
      </c>
      <c r="E154" s="752">
        <v>84.146100000000132</v>
      </c>
      <c r="F154" s="752">
        <v>10.805299999999969</v>
      </c>
      <c r="G154" s="752">
        <v>30.52100000000004</v>
      </c>
      <c r="H154" s="752">
        <v>11.429599999999981</v>
      </c>
      <c r="I154" s="752">
        <v>95.327200000000019</v>
      </c>
      <c r="J154" s="752">
        <v>98.2363</v>
      </c>
      <c r="K154" s="752">
        <v>3.6139999999999994</v>
      </c>
      <c r="L154" s="752">
        <v>0.186</v>
      </c>
      <c r="M154" s="752">
        <v>0.115</v>
      </c>
      <c r="N154" s="752">
        <v>3.161999999999999</v>
      </c>
      <c r="O154" s="752">
        <v>2.7000000000000003E-2</v>
      </c>
      <c r="P154" s="752">
        <v>8.3999999999999991E-2</v>
      </c>
    </row>
    <row r="155" spans="1:16">
      <c r="A155" s="735" t="s">
        <v>3</v>
      </c>
      <c r="B155" s="752">
        <v>1485.5179999999918</v>
      </c>
      <c r="C155" s="752">
        <v>279.26239999999956</v>
      </c>
      <c r="D155" s="752">
        <v>22.787600000000008</v>
      </c>
      <c r="E155" s="752">
        <v>65.904000000000082</v>
      </c>
      <c r="F155" s="752">
        <v>15.388099999999987</v>
      </c>
      <c r="G155" s="752">
        <v>862.37609999999847</v>
      </c>
      <c r="H155" s="752">
        <v>23.311500000000002</v>
      </c>
      <c r="I155" s="752">
        <v>101.70789999999998</v>
      </c>
      <c r="J155" s="752">
        <v>42.391000000000005</v>
      </c>
      <c r="K155" s="752">
        <v>8.1488999999999976</v>
      </c>
      <c r="L155" s="752">
        <v>0.10100000000000001</v>
      </c>
      <c r="M155" s="752">
        <v>4.4000000000000004E-2</v>
      </c>
      <c r="N155" s="752">
        <v>0.31000000000000005</v>
      </c>
      <c r="O155" s="752">
        <v>7.5349000000000004</v>
      </c>
      <c r="P155" s="752">
        <v>4.2000000000000003E-2</v>
      </c>
    </row>
    <row r="156" spans="1:16">
      <c r="A156" s="727" t="s">
        <v>2</v>
      </c>
      <c r="B156" s="759">
        <v>4694.8626999999769</v>
      </c>
      <c r="C156" s="759">
        <v>992.98939999999675</v>
      </c>
      <c r="D156" s="759">
        <v>87.687700000000035</v>
      </c>
      <c r="E156" s="759">
        <v>925.05749999999671</v>
      </c>
      <c r="F156" s="759">
        <v>89.226799999999997</v>
      </c>
      <c r="G156" s="759">
        <v>1129.9029999999989</v>
      </c>
      <c r="H156" s="759">
        <v>387.36469999999952</v>
      </c>
      <c r="I156" s="759">
        <v>741.42049999999881</v>
      </c>
      <c r="J156" s="759">
        <v>195.04490000000004</v>
      </c>
      <c r="K156" s="759">
        <v>216.4147000000001</v>
      </c>
      <c r="L156" s="759">
        <v>0.65900000000000003</v>
      </c>
      <c r="M156" s="759">
        <v>0.28199999999999997</v>
      </c>
      <c r="N156" s="759">
        <v>18.151999999999997</v>
      </c>
      <c r="O156" s="759">
        <v>193.78360000000006</v>
      </c>
      <c r="P156" s="759">
        <v>0.151</v>
      </c>
    </row>
    <row r="157" spans="1:16">
      <c r="A157" s="729" t="s">
        <v>1</v>
      </c>
      <c r="B157" s="759">
        <v>21668.118299999955</v>
      </c>
      <c r="C157" s="759">
        <v>10268.256400000029</v>
      </c>
      <c r="D157" s="759">
        <v>628.74119999999789</v>
      </c>
      <c r="E157" s="759">
        <v>3762.3129999999555</v>
      </c>
      <c r="F157" s="759">
        <v>509.7317000000005</v>
      </c>
      <c r="G157" s="759">
        <v>1485.1996999999988</v>
      </c>
      <c r="H157" s="759">
        <v>1160.6596999999947</v>
      </c>
      <c r="I157" s="759">
        <v>2040.9162999999951</v>
      </c>
      <c r="J157" s="759">
        <v>1412.1059999999984</v>
      </c>
      <c r="K157" s="759">
        <v>1311.1440000000007</v>
      </c>
      <c r="L157" s="759">
        <v>65.05760000000005</v>
      </c>
      <c r="M157" s="759">
        <v>158.48040000000009</v>
      </c>
      <c r="N157" s="759">
        <v>66.460699999999974</v>
      </c>
      <c r="O157" s="759">
        <v>623.2559</v>
      </c>
      <c r="P157" s="759">
        <v>75.495200000000011</v>
      </c>
    </row>
    <row r="158" spans="1:16">
      <c r="A158" s="727" t="s">
        <v>290</v>
      </c>
      <c r="B158" s="759">
        <v>30635.500699999935</v>
      </c>
      <c r="C158" s="759">
        <v>12079.743100000022</v>
      </c>
      <c r="D158" s="759">
        <v>1165.4474999999923</v>
      </c>
      <c r="E158" s="759">
        <v>5948.8441999999504</v>
      </c>
      <c r="F158" s="759">
        <v>1046.0187999999998</v>
      </c>
      <c r="G158" s="759">
        <v>2316.6482999999957</v>
      </c>
      <c r="H158" s="759">
        <v>2200.7744999999918</v>
      </c>
      <c r="I158" s="759">
        <v>3022.8686999999932</v>
      </c>
      <c r="J158" s="759">
        <v>2060.8148999999985</v>
      </c>
      <c r="K158" s="759">
        <v>2137.1394000000009</v>
      </c>
      <c r="L158" s="759">
        <v>102.77000000000001</v>
      </c>
      <c r="M158" s="759">
        <v>402.57450000000011</v>
      </c>
      <c r="N158" s="759">
        <v>79.975299999999976</v>
      </c>
      <c r="O158" s="759">
        <v>1005.3547000000001</v>
      </c>
      <c r="P158" s="759">
        <v>83.949100000000016</v>
      </c>
    </row>
    <row r="159" spans="1:16">
      <c r="A159" s="1074" t="s">
        <v>806</v>
      </c>
      <c r="B159" s="1074"/>
      <c r="C159" s="1074"/>
      <c r="D159" s="1074"/>
      <c r="E159" s="1074"/>
      <c r="F159" s="1074"/>
      <c r="G159" s="1074"/>
      <c r="H159" s="1074"/>
      <c r="I159" s="1074"/>
      <c r="J159" s="1074"/>
      <c r="K159" s="1074"/>
      <c r="L159" s="1074"/>
      <c r="M159" s="1074"/>
      <c r="N159" s="1074"/>
      <c r="O159" s="1074"/>
      <c r="P159" s="1074"/>
    </row>
    <row r="160" spans="1:16">
      <c r="A160" s="735" t="s">
        <v>44</v>
      </c>
      <c r="B160" s="752">
        <v>1231.4614999999999</v>
      </c>
      <c r="C160" s="752">
        <v>273.0521</v>
      </c>
      <c r="D160" s="752">
        <v>51.429299999999998</v>
      </c>
      <c r="E160" s="752">
        <v>306.59439999999989</v>
      </c>
      <c r="F160" s="752">
        <v>57.210799999999992</v>
      </c>
      <c r="G160" s="752">
        <v>139.35509999999996</v>
      </c>
      <c r="H160" s="752">
        <v>100.66899999999998</v>
      </c>
      <c r="I160" s="752">
        <v>91.191599999999994</v>
      </c>
      <c r="J160" s="752">
        <v>127.9927</v>
      </c>
      <c r="K160" s="752">
        <v>106.93679999999999</v>
      </c>
      <c r="L160" s="752">
        <v>7.6595000000000004</v>
      </c>
      <c r="M160" s="752">
        <v>14.9665</v>
      </c>
      <c r="N160" s="752">
        <v>15.4856</v>
      </c>
      <c r="O160" s="752">
        <v>30.137599999999999</v>
      </c>
      <c r="P160" s="752">
        <v>2.8000000000000004E-2</v>
      </c>
    </row>
    <row r="161" spans="1:16">
      <c r="A161" s="735" t="s">
        <v>28</v>
      </c>
      <c r="B161" s="752">
        <v>7201.899899999974</v>
      </c>
      <c r="C161" s="752">
        <v>1218.5299999999843</v>
      </c>
      <c r="D161" s="752">
        <v>131.11470000000045</v>
      </c>
      <c r="E161" s="752">
        <v>1940.8725999999801</v>
      </c>
      <c r="F161" s="752">
        <v>538.96449999999857</v>
      </c>
      <c r="G161" s="752">
        <v>991.85399999999379</v>
      </c>
      <c r="H161" s="752">
        <v>715.80209999999681</v>
      </c>
      <c r="I161" s="752">
        <v>1244.9712999999851</v>
      </c>
      <c r="J161" s="752">
        <v>243.66710000000054</v>
      </c>
      <c r="K161" s="752">
        <v>1110.6334999999915</v>
      </c>
      <c r="L161" s="752">
        <v>84.047300000000064</v>
      </c>
      <c r="M161" s="752">
        <v>606.19989999999859</v>
      </c>
      <c r="N161" s="752">
        <v>15.823799999999993</v>
      </c>
      <c r="O161" s="752">
        <v>150.60879999999995</v>
      </c>
      <c r="P161" s="752">
        <v>19.650500000000015</v>
      </c>
    </row>
    <row r="162" spans="1:16">
      <c r="A162" s="729" t="s">
        <v>27</v>
      </c>
      <c r="B162" s="759">
        <v>8433.3613999999743</v>
      </c>
      <c r="C162" s="759">
        <v>1491.5820999999842</v>
      </c>
      <c r="D162" s="759">
        <v>182.54400000000044</v>
      </c>
      <c r="E162" s="759">
        <v>2247.4669999999801</v>
      </c>
      <c r="F162" s="759">
        <v>596.17529999999851</v>
      </c>
      <c r="G162" s="759">
        <v>1131.2090999999937</v>
      </c>
      <c r="H162" s="759">
        <v>816.4710999999968</v>
      </c>
      <c r="I162" s="759">
        <v>1336.1628999999853</v>
      </c>
      <c r="J162" s="759">
        <v>371.65980000000053</v>
      </c>
      <c r="K162" s="759">
        <v>1217.5702999999914</v>
      </c>
      <c r="L162" s="759">
        <v>91.706800000000058</v>
      </c>
      <c r="M162" s="759">
        <v>621.16639999999859</v>
      </c>
      <c r="N162" s="759">
        <v>31.309399999999993</v>
      </c>
      <c r="O162" s="759">
        <v>180.74639999999994</v>
      </c>
      <c r="P162" s="759">
        <v>19.678500000000014</v>
      </c>
    </row>
    <row r="163" spans="1:16">
      <c r="A163" s="735" t="s">
        <v>26</v>
      </c>
      <c r="B163" s="752">
        <v>2040.2692999999911</v>
      </c>
      <c r="C163" s="752">
        <v>239.99480000000042</v>
      </c>
      <c r="D163" s="752">
        <v>25.500799999999984</v>
      </c>
      <c r="E163" s="752">
        <v>685.36749999999859</v>
      </c>
      <c r="F163" s="752">
        <v>103.16290000000026</v>
      </c>
      <c r="G163" s="752">
        <v>213.99160000000029</v>
      </c>
      <c r="H163" s="752">
        <v>376.19449999999995</v>
      </c>
      <c r="I163" s="752">
        <v>191.7818000000002</v>
      </c>
      <c r="J163" s="752">
        <v>161.88789999999983</v>
      </c>
      <c r="K163" s="752">
        <v>341.56799999999964</v>
      </c>
      <c r="L163" s="752">
        <v>0.90570000000000017</v>
      </c>
      <c r="M163" s="752">
        <v>16.845300000000002</v>
      </c>
      <c r="N163" s="752">
        <v>2.1265000000000001</v>
      </c>
      <c r="O163" s="752">
        <v>315.53119999999984</v>
      </c>
      <c r="P163" s="752">
        <v>3.0350999999999986</v>
      </c>
    </row>
    <row r="164" spans="1:16">
      <c r="A164" s="743" t="s">
        <v>25</v>
      </c>
      <c r="B164" s="752">
        <v>376.37460000000209</v>
      </c>
      <c r="C164" s="752">
        <v>178.61799999999977</v>
      </c>
      <c r="D164" s="752">
        <v>15.76989999999997</v>
      </c>
      <c r="E164" s="752">
        <v>14.98229999999997</v>
      </c>
      <c r="F164" s="752">
        <v>10.991299999999947</v>
      </c>
      <c r="G164" s="752">
        <v>29.659700000000122</v>
      </c>
      <c r="H164" s="752">
        <v>12.513699999999989</v>
      </c>
      <c r="I164" s="752">
        <v>32.030500000000025</v>
      </c>
      <c r="J164" s="752">
        <v>27.837300000000074</v>
      </c>
      <c r="K164" s="752">
        <v>170.59339999999992</v>
      </c>
      <c r="L164" s="752">
        <v>0.77420000000000033</v>
      </c>
      <c r="M164" s="752">
        <v>22.653200000000005</v>
      </c>
      <c r="N164" s="752">
        <v>8.1000000000000003E-2</v>
      </c>
      <c r="O164" s="752">
        <v>79.092800000000011</v>
      </c>
      <c r="P164" s="752">
        <v>2.9939999999999998</v>
      </c>
    </row>
    <row r="165" spans="1:16">
      <c r="A165" s="742" t="s">
        <v>24</v>
      </c>
      <c r="B165" s="752">
        <v>1194.6006000000027</v>
      </c>
      <c r="C165" s="752">
        <v>168.11640000000048</v>
      </c>
      <c r="D165" s="752">
        <v>55.022100000000215</v>
      </c>
      <c r="E165" s="752">
        <v>311.9911000000003</v>
      </c>
      <c r="F165" s="752">
        <v>74.211800000000196</v>
      </c>
      <c r="G165" s="752">
        <v>42.542100000000268</v>
      </c>
      <c r="H165" s="752">
        <v>129.87790000000027</v>
      </c>
      <c r="I165" s="752">
        <v>94.602700000000269</v>
      </c>
      <c r="J165" s="752">
        <v>224.17280000000014</v>
      </c>
      <c r="K165" s="752">
        <v>47.990300000000026</v>
      </c>
      <c r="L165" s="752">
        <v>1.8419999999999992</v>
      </c>
      <c r="M165" s="752">
        <v>0.85740000000000027</v>
      </c>
      <c r="N165" s="752">
        <v>0.14290000000000003</v>
      </c>
      <c r="O165" s="752">
        <v>41.599899999999998</v>
      </c>
      <c r="P165" s="752">
        <v>0.17940000000000003</v>
      </c>
    </row>
    <row r="166" spans="1:16">
      <c r="A166" s="727" t="s">
        <v>23</v>
      </c>
      <c r="B166" s="759">
        <v>3611.2444999999962</v>
      </c>
      <c r="C166" s="759">
        <v>586.72920000000067</v>
      </c>
      <c r="D166" s="759">
        <v>96.29280000000017</v>
      </c>
      <c r="E166" s="759">
        <v>1012.3408999999989</v>
      </c>
      <c r="F166" s="759">
        <v>188.36600000000041</v>
      </c>
      <c r="G166" s="759">
        <v>286.19340000000068</v>
      </c>
      <c r="H166" s="759">
        <v>518.58610000000022</v>
      </c>
      <c r="I166" s="759">
        <v>318.41500000000048</v>
      </c>
      <c r="J166" s="759">
        <v>413.89800000000002</v>
      </c>
      <c r="K166" s="759">
        <v>560.15169999999955</v>
      </c>
      <c r="L166" s="759">
        <v>3.5218999999999996</v>
      </c>
      <c r="M166" s="759">
        <v>40.355900000000005</v>
      </c>
      <c r="N166" s="759">
        <v>2.3504</v>
      </c>
      <c r="O166" s="759">
        <v>436.22389999999984</v>
      </c>
      <c r="P166" s="759">
        <v>6.2084999999999981</v>
      </c>
    </row>
    <row r="167" spans="1:16">
      <c r="A167" s="735" t="s">
        <v>22</v>
      </c>
      <c r="B167" s="752">
        <v>1456.9590999999987</v>
      </c>
      <c r="C167" s="752">
        <v>381.76319999999998</v>
      </c>
      <c r="D167" s="752">
        <v>30.905700000000042</v>
      </c>
      <c r="E167" s="752">
        <v>471.94119999999998</v>
      </c>
      <c r="F167" s="752">
        <v>74.397100000000037</v>
      </c>
      <c r="G167" s="752">
        <v>45.690800000000138</v>
      </c>
      <c r="H167" s="752">
        <v>72.820200000000099</v>
      </c>
      <c r="I167" s="752">
        <v>126.2135000000001</v>
      </c>
      <c r="J167" s="752">
        <v>203.28110000000001</v>
      </c>
      <c r="K167" s="752">
        <v>351.53300000000019</v>
      </c>
      <c r="L167" s="752">
        <v>9.5253999999999746</v>
      </c>
      <c r="M167" s="752">
        <v>136.41409999999999</v>
      </c>
      <c r="N167" s="752">
        <v>0.13100000000000001</v>
      </c>
      <c r="O167" s="752">
        <v>180.53769999999997</v>
      </c>
      <c r="P167" s="752">
        <v>0.64250000000000018</v>
      </c>
    </row>
    <row r="168" spans="1:16">
      <c r="A168" s="735" t="s">
        <v>21</v>
      </c>
      <c r="B168" s="752">
        <v>1183.8818999999796</v>
      </c>
      <c r="C168" s="752">
        <v>413.93399999999144</v>
      </c>
      <c r="D168" s="752">
        <v>77.119100000000415</v>
      </c>
      <c r="E168" s="752">
        <v>134.70840000000061</v>
      </c>
      <c r="F168" s="752">
        <v>50.813600000000761</v>
      </c>
      <c r="G168" s="752">
        <v>33.868200000000243</v>
      </c>
      <c r="H168" s="752">
        <v>30.048000000000162</v>
      </c>
      <c r="I168" s="752">
        <v>110.59640000000077</v>
      </c>
      <c r="J168" s="752">
        <v>202.86760000000035</v>
      </c>
      <c r="K168" s="752">
        <v>91.417200000000037</v>
      </c>
      <c r="L168" s="752">
        <v>5.2452999999999905</v>
      </c>
      <c r="M168" s="752">
        <v>33.272399999999998</v>
      </c>
      <c r="N168" s="752">
        <v>0.11060000000000002</v>
      </c>
      <c r="O168" s="752">
        <v>28.137799999999999</v>
      </c>
      <c r="P168" s="752">
        <v>4.9514999999999949</v>
      </c>
    </row>
    <row r="169" spans="1:16">
      <c r="A169" s="735" t="s">
        <v>20</v>
      </c>
      <c r="B169" s="752">
        <v>2025.5417999999713</v>
      </c>
      <c r="C169" s="752">
        <v>915.87329999998462</v>
      </c>
      <c r="D169" s="752">
        <v>416.70260000000115</v>
      </c>
      <c r="E169" s="752">
        <v>119.33790000000046</v>
      </c>
      <c r="F169" s="752">
        <v>94.130200000000826</v>
      </c>
      <c r="G169" s="752">
        <v>61.710400000000682</v>
      </c>
      <c r="H169" s="752">
        <v>29.250800000000172</v>
      </c>
      <c r="I169" s="752">
        <v>162.13000000000073</v>
      </c>
      <c r="J169" s="752">
        <v>114.40260000000062</v>
      </c>
      <c r="K169" s="752">
        <v>81.894600000000153</v>
      </c>
      <c r="L169" s="752">
        <v>38.008499999999991</v>
      </c>
      <c r="M169" s="752">
        <v>1.7916999999999987</v>
      </c>
      <c r="N169" s="752">
        <v>0.23750000000000004</v>
      </c>
      <c r="O169" s="752">
        <v>22.811300000000003</v>
      </c>
      <c r="P169" s="752">
        <v>8.7591999999999928</v>
      </c>
    </row>
    <row r="170" spans="1:16">
      <c r="A170" s="739" t="s">
        <v>19</v>
      </c>
      <c r="B170" s="759">
        <v>4666.3827999999503</v>
      </c>
      <c r="C170" s="759">
        <v>1711.5704999999762</v>
      </c>
      <c r="D170" s="759">
        <v>524.72740000000158</v>
      </c>
      <c r="E170" s="759">
        <v>725.98750000000109</v>
      </c>
      <c r="F170" s="759">
        <v>219.34090000000162</v>
      </c>
      <c r="G170" s="759">
        <v>141.26940000000107</v>
      </c>
      <c r="H170" s="759">
        <v>132.11900000000043</v>
      </c>
      <c r="I170" s="759">
        <v>398.93990000000161</v>
      </c>
      <c r="J170" s="759">
        <v>520.55130000000099</v>
      </c>
      <c r="K170" s="759">
        <v>524.84480000000042</v>
      </c>
      <c r="L170" s="759">
        <v>52.77919999999996</v>
      </c>
      <c r="M170" s="759">
        <v>171.47819999999999</v>
      </c>
      <c r="N170" s="759">
        <v>0.47910000000000008</v>
      </c>
      <c r="O170" s="759">
        <v>231.48679999999996</v>
      </c>
      <c r="P170" s="759">
        <v>14.353199999999987</v>
      </c>
    </row>
    <row r="171" spans="1:16">
      <c r="A171" s="735" t="s">
        <v>18</v>
      </c>
      <c r="B171" s="752">
        <v>1300.3989999999924</v>
      </c>
      <c r="C171" s="752">
        <v>300.25159999999653</v>
      </c>
      <c r="D171" s="752">
        <v>41.636700000000261</v>
      </c>
      <c r="E171" s="752">
        <v>164.48680000000073</v>
      </c>
      <c r="F171" s="752">
        <v>80.603500000000437</v>
      </c>
      <c r="G171" s="752">
        <v>91.450000000000685</v>
      </c>
      <c r="H171" s="752">
        <v>145.37370000000061</v>
      </c>
      <c r="I171" s="752">
        <v>177.00610000000017</v>
      </c>
      <c r="J171" s="752">
        <v>168.63600000000037</v>
      </c>
      <c r="K171" s="752">
        <v>37.592699999999979</v>
      </c>
      <c r="L171" s="752">
        <v>1.2562000000000004</v>
      </c>
      <c r="M171" s="752">
        <v>0.62910000000000021</v>
      </c>
      <c r="N171" s="752">
        <v>0.17790000000000003</v>
      </c>
      <c r="O171" s="752">
        <v>23.015300000000003</v>
      </c>
      <c r="P171" s="752">
        <v>0.61210000000000009</v>
      </c>
    </row>
    <row r="172" spans="1:16">
      <c r="A172" s="735" t="s">
        <v>17</v>
      </c>
      <c r="B172" s="752">
        <v>2699.8942999999576</v>
      </c>
      <c r="C172" s="752">
        <v>757.08079999999029</v>
      </c>
      <c r="D172" s="752">
        <v>125.83140000000077</v>
      </c>
      <c r="E172" s="752">
        <v>241.70950000000065</v>
      </c>
      <c r="F172" s="752">
        <v>87.331000000000486</v>
      </c>
      <c r="G172" s="752">
        <v>361.80909999999568</v>
      </c>
      <c r="H172" s="752">
        <v>184.46120000000042</v>
      </c>
      <c r="I172" s="752">
        <v>132.50230000000079</v>
      </c>
      <c r="J172" s="752">
        <v>592.86629999999991</v>
      </c>
      <c r="K172" s="752">
        <v>169.04650000000024</v>
      </c>
      <c r="L172" s="752">
        <v>68.129900000000049</v>
      </c>
      <c r="M172" s="752">
        <v>2.5161999999999987</v>
      </c>
      <c r="N172" s="752">
        <v>0.16280000000000003</v>
      </c>
      <c r="O172" s="752">
        <v>29.211600000000001</v>
      </c>
      <c r="P172" s="752">
        <v>3.0370999999999979</v>
      </c>
    </row>
    <row r="173" spans="1:16">
      <c r="A173" s="735" t="s">
        <v>16</v>
      </c>
      <c r="B173" s="752">
        <v>1327.5019999999893</v>
      </c>
      <c r="C173" s="752">
        <v>232.45549999999969</v>
      </c>
      <c r="D173" s="752">
        <v>26.96600000000003</v>
      </c>
      <c r="E173" s="752">
        <v>174.09729999999976</v>
      </c>
      <c r="F173" s="752">
        <v>90.189200000000099</v>
      </c>
      <c r="G173" s="752">
        <v>160.45430000000019</v>
      </c>
      <c r="H173" s="752">
        <v>337.52709999999854</v>
      </c>
      <c r="I173" s="752">
        <v>130.24870000000013</v>
      </c>
      <c r="J173" s="752">
        <v>116.77090000000008</v>
      </c>
      <c r="K173" s="752">
        <v>316.02420000000012</v>
      </c>
      <c r="L173" s="752">
        <v>0.25490000000000002</v>
      </c>
      <c r="M173" s="752">
        <v>56.123500000000021</v>
      </c>
      <c r="N173" s="752">
        <v>0.10690000000000002</v>
      </c>
      <c r="O173" s="752">
        <v>246.14280000000005</v>
      </c>
      <c r="P173" s="752">
        <v>2.3E-2</v>
      </c>
    </row>
    <row r="174" spans="1:16">
      <c r="A174" s="727" t="s">
        <v>15</v>
      </c>
      <c r="B174" s="759">
        <v>5327.7952999999397</v>
      </c>
      <c r="C174" s="759">
        <v>1289.7878999999866</v>
      </c>
      <c r="D174" s="759">
        <v>194.43410000000105</v>
      </c>
      <c r="E174" s="759">
        <v>580.29360000000111</v>
      </c>
      <c r="F174" s="759">
        <v>258.12370000000101</v>
      </c>
      <c r="G174" s="759">
        <v>613.71339999999657</v>
      </c>
      <c r="H174" s="759">
        <v>667.36199999999963</v>
      </c>
      <c r="I174" s="759">
        <v>439.75710000000106</v>
      </c>
      <c r="J174" s="759">
        <v>878.27320000000043</v>
      </c>
      <c r="K174" s="759">
        <v>522.66340000000037</v>
      </c>
      <c r="L174" s="759">
        <v>69.641000000000062</v>
      </c>
      <c r="M174" s="759">
        <v>59.26880000000002</v>
      </c>
      <c r="N174" s="759">
        <v>0.44760000000000011</v>
      </c>
      <c r="O174" s="759">
        <v>298.36970000000008</v>
      </c>
      <c r="P174" s="759">
        <v>3.6721999999999979</v>
      </c>
    </row>
    <row r="175" spans="1:16">
      <c r="A175" s="729" t="s">
        <v>14</v>
      </c>
      <c r="B175" s="759">
        <v>13605.422599999885</v>
      </c>
      <c r="C175" s="759">
        <v>3588.087599999963</v>
      </c>
      <c r="D175" s="759">
        <v>815.45430000000272</v>
      </c>
      <c r="E175" s="759">
        <v>2318.6220000000017</v>
      </c>
      <c r="F175" s="759">
        <v>665.83060000000319</v>
      </c>
      <c r="G175" s="759">
        <v>1041.1761999999983</v>
      </c>
      <c r="H175" s="759">
        <v>1318.0671000000002</v>
      </c>
      <c r="I175" s="759">
        <v>1157.1120000000033</v>
      </c>
      <c r="J175" s="759">
        <v>1812.7225000000012</v>
      </c>
      <c r="K175" s="759">
        <v>1607.6599000000001</v>
      </c>
      <c r="L175" s="759">
        <v>125.94210000000001</v>
      </c>
      <c r="M175" s="759">
        <v>271.10289999999998</v>
      </c>
      <c r="N175" s="759">
        <v>3.2770999999999995</v>
      </c>
      <c r="O175" s="759">
        <v>966.08039999999983</v>
      </c>
      <c r="P175" s="759">
        <v>24.233899999999988</v>
      </c>
    </row>
    <row r="176" spans="1:16">
      <c r="A176" s="735" t="s">
        <v>13</v>
      </c>
      <c r="B176" s="752">
        <v>5553.1942999999192</v>
      </c>
      <c r="C176" s="752">
        <v>1463.6433999999692</v>
      </c>
      <c r="D176" s="752">
        <v>563.81219999998996</v>
      </c>
      <c r="E176" s="752">
        <v>529.36639999998943</v>
      </c>
      <c r="F176" s="752">
        <v>174.70310000000092</v>
      </c>
      <c r="G176" s="752">
        <v>159.75030000000038</v>
      </c>
      <c r="H176" s="752">
        <v>1286.3447999999873</v>
      </c>
      <c r="I176" s="752">
        <v>643.30979999997135</v>
      </c>
      <c r="J176" s="752">
        <v>582.8046999999732</v>
      </c>
      <c r="K176" s="752">
        <v>900.96809999999607</v>
      </c>
      <c r="L176" s="752">
        <v>24.163100000000021</v>
      </c>
      <c r="M176" s="752">
        <v>97.188100000000048</v>
      </c>
      <c r="N176" s="752">
        <v>8.4023999999999894</v>
      </c>
      <c r="O176" s="752">
        <v>385.6373999999999</v>
      </c>
      <c r="P176" s="752">
        <v>111.16499999999995</v>
      </c>
    </row>
    <row r="177" spans="1:16">
      <c r="A177" s="735" t="s">
        <v>12</v>
      </c>
      <c r="B177" s="752">
        <v>3082.8373999999899</v>
      </c>
      <c r="C177" s="752">
        <v>666.39469999999767</v>
      </c>
      <c r="D177" s="752">
        <v>110.49030000000013</v>
      </c>
      <c r="E177" s="752">
        <v>778.60379999999736</v>
      </c>
      <c r="F177" s="752">
        <v>421.89289999999846</v>
      </c>
      <c r="G177" s="752">
        <v>360.67019999999883</v>
      </c>
      <c r="H177" s="752">
        <v>222.48019999999974</v>
      </c>
      <c r="I177" s="752">
        <v>303.31260000000015</v>
      </c>
      <c r="J177" s="752">
        <v>143.92499999999981</v>
      </c>
      <c r="K177" s="752">
        <v>392.52310000000011</v>
      </c>
      <c r="L177" s="752">
        <v>39.480299999999986</v>
      </c>
      <c r="M177" s="752">
        <v>3.6399999999999997</v>
      </c>
      <c r="N177" s="752">
        <v>23.429300000000005</v>
      </c>
      <c r="O177" s="752">
        <v>253.51539999999991</v>
      </c>
      <c r="P177" s="752">
        <v>27.395199999999999</v>
      </c>
    </row>
    <row r="178" spans="1:16">
      <c r="A178" s="735" t="s">
        <v>11</v>
      </c>
      <c r="B178" s="752">
        <v>728.11850000000163</v>
      </c>
      <c r="C178" s="752">
        <v>142.82280000000029</v>
      </c>
      <c r="D178" s="752">
        <v>32.021400000000057</v>
      </c>
      <c r="E178" s="752">
        <v>120.05500000000012</v>
      </c>
      <c r="F178" s="752">
        <v>27.677400000000041</v>
      </c>
      <c r="G178" s="752">
        <v>11.541899999999981</v>
      </c>
      <c r="H178" s="752">
        <v>27.413400000000003</v>
      </c>
      <c r="I178" s="752">
        <v>249.70910000000038</v>
      </c>
      <c r="J178" s="752">
        <v>42.905400000000036</v>
      </c>
      <c r="K178" s="752">
        <v>760.60069999999666</v>
      </c>
      <c r="L178" s="752">
        <v>159.22020000000006</v>
      </c>
      <c r="M178" s="752">
        <v>215.98500000000013</v>
      </c>
      <c r="N178" s="752">
        <v>4.4899999999999993</v>
      </c>
      <c r="O178" s="752">
        <v>85.551200000000009</v>
      </c>
      <c r="P178" s="752">
        <v>36.86099999999999</v>
      </c>
    </row>
    <row r="179" spans="1:16">
      <c r="A179" s="727" t="s">
        <v>10</v>
      </c>
      <c r="B179" s="759">
        <v>9364.1501999999109</v>
      </c>
      <c r="C179" s="759">
        <v>2272.8608999999674</v>
      </c>
      <c r="D179" s="759">
        <v>706.3238999999902</v>
      </c>
      <c r="E179" s="759">
        <v>1428.0251999999869</v>
      </c>
      <c r="F179" s="759">
        <v>624.27339999999936</v>
      </c>
      <c r="G179" s="759">
        <v>531.96239999999921</v>
      </c>
      <c r="H179" s="759">
        <v>1536.238399999987</v>
      </c>
      <c r="I179" s="759">
        <v>1196.331499999972</v>
      </c>
      <c r="J179" s="759">
        <v>769.63509999997302</v>
      </c>
      <c r="K179" s="759">
        <v>2054.0918999999931</v>
      </c>
      <c r="L179" s="759">
        <v>222.86360000000008</v>
      </c>
      <c r="M179" s="759">
        <v>316.81310000000019</v>
      </c>
      <c r="N179" s="759">
        <v>36.321699999999993</v>
      </c>
      <c r="O179" s="759">
        <v>724.70399999999984</v>
      </c>
      <c r="P179" s="759">
        <v>175.42119999999994</v>
      </c>
    </row>
    <row r="180" spans="1:16">
      <c r="A180" s="735" t="s">
        <v>9</v>
      </c>
      <c r="B180" s="752">
        <v>2390.1861999999464</v>
      </c>
      <c r="C180" s="752">
        <v>939.94579999998666</v>
      </c>
      <c r="D180" s="752">
        <v>63.970900000000427</v>
      </c>
      <c r="E180" s="752">
        <v>689.71069999999099</v>
      </c>
      <c r="F180" s="752">
        <v>75.130700000000417</v>
      </c>
      <c r="G180" s="752">
        <v>83.825200000000478</v>
      </c>
      <c r="H180" s="752">
        <v>34.030200000000072</v>
      </c>
      <c r="I180" s="752">
        <v>274.72839999999832</v>
      </c>
      <c r="J180" s="752">
        <v>164.63460000000055</v>
      </c>
      <c r="K180" s="752">
        <v>132.33999999999986</v>
      </c>
      <c r="L180" s="752">
        <v>3.1598999999999937</v>
      </c>
      <c r="M180" s="752">
        <v>11.718599999999986</v>
      </c>
      <c r="N180" s="752">
        <v>38.155900000000074</v>
      </c>
      <c r="O180" s="752">
        <v>58.544199999999996</v>
      </c>
      <c r="P180" s="752">
        <v>7.8447999999999931</v>
      </c>
    </row>
    <row r="181" spans="1:16">
      <c r="A181" s="735" t="s">
        <v>8</v>
      </c>
      <c r="B181" s="752">
        <v>1258.7671999999932</v>
      </c>
      <c r="C181" s="752">
        <v>145.48989999999992</v>
      </c>
      <c r="D181" s="752">
        <v>46.733500000000127</v>
      </c>
      <c r="E181" s="752">
        <v>320.49819999999914</v>
      </c>
      <c r="F181" s="752">
        <v>154.81620000000021</v>
      </c>
      <c r="G181" s="752">
        <v>109.45050000000029</v>
      </c>
      <c r="H181" s="752">
        <v>52.293000000000063</v>
      </c>
      <c r="I181" s="752">
        <v>323.75159999999937</v>
      </c>
      <c r="J181" s="752">
        <v>50.927500000000144</v>
      </c>
      <c r="K181" s="752">
        <v>77.815500000000014</v>
      </c>
      <c r="L181" s="752">
        <v>1.0636000000000003</v>
      </c>
      <c r="M181" s="752">
        <v>0.2854000000000001</v>
      </c>
      <c r="N181" s="752">
        <v>11.423399999999999</v>
      </c>
      <c r="O181" s="752">
        <v>47.7102</v>
      </c>
      <c r="P181" s="752">
        <v>0.67490000000000006</v>
      </c>
    </row>
    <row r="182" spans="1:16">
      <c r="A182" s="738" t="s">
        <v>7</v>
      </c>
      <c r="B182" s="752">
        <v>29262.4061000002</v>
      </c>
      <c r="C182" s="752">
        <v>18652.742800000309</v>
      </c>
      <c r="D182" s="752">
        <v>652.11379999999588</v>
      </c>
      <c r="E182" s="752">
        <v>5356.8877000001048</v>
      </c>
      <c r="F182" s="752">
        <v>294.55259999999868</v>
      </c>
      <c r="G182" s="752">
        <v>514.86519999999018</v>
      </c>
      <c r="H182" s="752">
        <v>57.241800000000204</v>
      </c>
      <c r="I182" s="752">
        <v>1632.5149999999692</v>
      </c>
      <c r="J182" s="752">
        <v>1895.2409999999932</v>
      </c>
      <c r="K182" s="752">
        <v>883.87319999999761</v>
      </c>
      <c r="L182" s="752">
        <v>11.802499999999988</v>
      </c>
      <c r="M182" s="752">
        <v>102.89790000000005</v>
      </c>
      <c r="N182" s="752">
        <v>54.282499999999992</v>
      </c>
      <c r="O182" s="752">
        <v>629.51199999999994</v>
      </c>
      <c r="P182" s="752">
        <v>35.895200000000003</v>
      </c>
    </row>
    <row r="183" spans="1:16">
      <c r="A183" s="727" t="s">
        <v>6</v>
      </c>
      <c r="B183" s="759">
        <v>32911.359500000137</v>
      </c>
      <c r="C183" s="759">
        <v>19738.178500000296</v>
      </c>
      <c r="D183" s="759">
        <v>762.81819999999641</v>
      </c>
      <c r="E183" s="759">
        <v>6367.0966000000953</v>
      </c>
      <c r="F183" s="759">
        <v>524.49949999999933</v>
      </c>
      <c r="G183" s="759">
        <v>708.14089999999101</v>
      </c>
      <c r="H183" s="759">
        <v>143.56500000000034</v>
      </c>
      <c r="I183" s="759">
        <v>2230.9949999999671</v>
      </c>
      <c r="J183" s="759">
        <v>2110.8030999999937</v>
      </c>
      <c r="K183" s="759">
        <v>1094.0286999999976</v>
      </c>
      <c r="L183" s="759">
        <v>16.025999999999982</v>
      </c>
      <c r="M183" s="759">
        <v>114.90190000000004</v>
      </c>
      <c r="N183" s="759">
        <v>103.86180000000007</v>
      </c>
      <c r="O183" s="759">
        <v>735.76639999999998</v>
      </c>
      <c r="P183" s="759">
        <v>44.414899999999996</v>
      </c>
    </row>
    <row r="184" spans="1:16">
      <c r="A184" s="736" t="s">
        <v>5</v>
      </c>
      <c r="B184" s="752">
        <v>8302.5738000000019</v>
      </c>
      <c r="C184" s="752">
        <v>2216.457599999987</v>
      </c>
      <c r="D184" s="752">
        <v>248.7430999999998</v>
      </c>
      <c r="E184" s="752">
        <v>2028.4424999999919</v>
      </c>
      <c r="F184" s="752">
        <v>229.87449999999944</v>
      </c>
      <c r="G184" s="752">
        <v>844.01979999999025</v>
      </c>
      <c r="H184" s="752">
        <v>792.57839999999499</v>
      </c>
      <c r="I184" s="752">
        <v>1552.7233999999903</v>
      </c>
      <c r="J184" s="752">
        <v>203.21039999999996</v>
      </c>
      <c r="K184" s="752">
        <v>667.66489999999953</v>
      </c>
      <c r="L184" s="752">
        <v>4.6114999999999977</v>
      </c>
      <c r="M184" s="752">
        <v>0.24700000000000003</v>
      </c>
      <c r="N184" s="752">
        <v>19.52</v>
      </c>
      <c r="O184" s="752">
        <v>623.00629999999978</v>
      </c>
      <c r="P184" s="752">
        <v>0.35100000000000003</v>
      </c>
    </row>
    <row r="185" spans="1:16">
      <c r="A185" s="735" t="s">
        <v>4</v>
      </c>
      <c r="B185" s="752">
        <v>980.54529999999477</v>
      </c>
      <c r="C185" s="752">
        <v>137.78680000000057</v>
      </c>
      <c r="D185" s="752">
        <v>49.213600000000199</v>
      </c>
      <c r="E185" s="752">
        <v>160.37900000000056</v>
      </c>
      <c r="F185" s="752">
        <v>32.702200000000133</v>
      </c>
      <c r="G185" s="752">
        <v>58.286600000000099</v>
      </c>
      <c r="H185" s="752">
        <v>38.388600000000089</v>
      </c>
      <c r="I185" s="752">
        <v>238.49640000000045</v>
      </c>
      <c r="J185" s="752">
        <v>172.00579999999974</v>
      </c>
      <c r="K185" s="752">
        <v>80.541900000000012</v>
      </c>
      <c r="L185" s="752">
        <v>3.0640000000000005</v>
      </c>
      <c r="M185" s="752">
        <v>0.46430000000000005</v>
      </c>
      <c r="N185" s="752">
        <v>9.3879999999999963</v>
      </c>
      <c r="O185" s="752">
        <v>67.021999999999991</v>
      </c>
      <c r="P185" s="752">
        <v>0.38560000000000011</v>
      </c>
    </row>
    <row r="186" spans="1:16">
      <c r="A186" s="735" t="s">
        <v>3</v>
      </c>
      <c r="B186" s="752">
        <v>3417.1940999999842</v>
      </c>
      <c r="C186" s="752">
        <v>492.84249999999878</v>
      </c>
      <c r="D186" s="752">
        <v>65.814100000000053</v>
      </c>
      <c r="E186" s="752">
        <v>247.82390000000024</v>
      </c>
      <c r="F186" s="752">
        <v>44.956100000000013</v>
      </c>
      <c r="G186" s="752">
        <v>1908.6408999999951</v>
      </c>
      <c r="H186" s="752">
        <v>75.102100000000036</v>
      </c>
      <c r="I186" s="752">
        <v>293.45609999999948</v>
      </c>
      <c r="J186" s="752">
        <v>123.31249999999999</v>
      </c>
      <c r="K186" s="752">
        <v>31.48009999999999</v>
      </c>
      <c r="L186" s="752">
        <v>1.1032000000000006</v>
      </c>
      <c r="M186" s="752">
        <v>0.58100000000000018</v>
      </c>
      <c r="N186" s="752">
        <v>0.84880000000000011</v>
      </c>
      <c r="O186" s="752">
        <v>27.833900000000003</v>
      </c>
      <c r="P186" s="752">
        <v>0.22350000000000003</v>
      </c>
    </row>
    <row r="187" spans="1:16">
      <c r="A187" s="727" t="s">
        <v>2</v>
      </c>
      <c r="B187" s="759">
        <v>12700.31319999998</v>
      </c>
      <c r="C187" s="759">
        <v>2847.0868999999866</v>
      </c>
      <c r="D187" s="759">
        <v>363.77080000000007</v>
      </c>
      <c r="E187" s="759">
        <v>2436.6453999999926</v>
      </c>
      <c r="F187" s="759">
        <v>307.53279999999955</v>
      </c>
      <c r="G187" s="759">
        <v>2810.9472999999853</v>
      </c>
      <c r="H187" s="759">
        <v>906.06909999999516</v>
      </c>
      <c r="I187" s="759">
        <v>2084.6758999999902</v>
      </c>
      <c r="J187" s="759">
        <v>498.52869999999973</v>
      </c>
      <c r="K187" s="759">
        <v>779.68689999999958</v>
      </c>
      <c r="L187" s="759">
        <v>8.7786999999999988</v>
      </c>
      <c r="M187" s="759">
        <v>1.2923000000000002</v>
      </c>
      <c r="N187" s="759">
        <v>29.756799999999995</v>
      </c>
      <c r="O187" s="759">
        <v>717.86219999999969</v>
      </c>
      <c r="P187" s="759">
        <v>0.96010000000000018</v>
      </c>
    </row>
    <row r="188" spans="1:16">
      <c r="A188" s="729" t="s">
        <v>1</v>
      </c>
      <c r="B188" s="759">
        <v>54975.822900000036</v>
      </c>
      <c r="C188" s="759">
        <v>24858.126300000251</v>
      </c>
      <c r="D188" s="759">
        <v>1832.9128999999868</v>
      </c>
      <c r="E188" s="759">
        <v>10231.767200000075</v>
      </c>
      <c r="F188" s="759">
        <v>1456.3056999999983</v>
      </c>
      <c r="G188" s="759">
        <v>4051.0505999999759</v>
      </c>
      <c r="H188" s="759">
        <v>2585.8724999999827</v>
      </c>
      <c r="I188" s="759">
        <v>5512.0023999999285</v>
      </c>
      <c r="J188" s="759">
        <v>3378.9668999999667</v>
      </c>
      <c r="K188" s="759">
        <v>3927.8074999999899</v>
      </c>
      <c r="L188" s="759">
        <v>247.66830000000004</v>
      </c>
      <c r="M188" s="759">
        <v>433.00730000000021</v>
      </c>
      <c r="N188" s="759">
        <v>169.94030000000009</v>
      </c>
      <c r="O188" s="759">
        <v>2178.3325999999993</v>
      </c>
      <c r="P188" s="759">
        <v>220.79619999999994</v>
      </c>
    </row>
    <row r="189" spans="1:16">
      <c r="A189" s="727" t="s">
        <v>290</v>
      </c>
      <c r="B189" s="759">
        <v>77014.606899999882</v>
      </c>
      <c r="C189" s="759">
        <v>29937.796000000199</v>
      </c>
      <c r="D189" s="759">
        <v>2830.9111999999895</v>
      </c>
      <c r="E189" s="759">
        <v>14797.856200000055</v>
      </c>
      <c r="F189" s="759">
        <v>2718.3115999999995</v>
      </c>
      <c r="G189" s="759">
        <v>6223.4358999999677</v>
      </c>
      <c r="H189" s="759">
        <v>4720.4106999999804</v>
      </c>
      <c r="I189" s="759">
        <v>8005.2772999999179</v>
      </c>
      <c r="J189" s="759">
        <v>5563.3491999999687</v>
      </c>
      <c r="K189" s="759">
        <v>6753.0376999999808</v>
      </c>
      <c r="L189" s="759">
        <v>465.31720000000018</v>
      </c>
      <c r="M189" s="759">
        <v>1325.2765999999988</v>
      </c>
      <c r="N189" s="759">
        <v>204.52680000000007</v>
      </c>
      <c r="O189" s="759">
        <v>3325.1594</v>
      </c>
      <c r="P189" s="759">
        <v>264.70859999999993</v>
      </c>
    </row>
  </sheetData>
  <mergeCells count="11">
    <mergeCell ref="A159:P159"/>
    <mergeCell ref="K2:K3"/>
    <mergeCell ref="L2:P2"/>
    <mergeCell ref="A4:P4"/>
    <mergeCell ref="A35:P35"/>
    <mergeCell ref="A66:P66"/>
    <mergeCell ref="A2:A3"/>
    <mergeCell ref="B2:B3"/>
    <mergeCell ref="C2:J2"/>
    <mergeCell ref="A97:P97"/>
    <mergeCell ref="A128:P128"/>
  </mergeCells>
  <pageMargins left="0.19685039370078741" right="0.19685039370078741" top="0.39370078740157483" bottom="0.39370078740157483" header="0.51181102362204722" footer="0.11811023622047245"/>
  <pageSetup paperSize="9" orientation="landscape" r:id="rId1"/>
  <headerFooter alignWithMargins="0">
    <oddFooter>&amp;C&amp;Z&amp;F&amp;R&amp;D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9ADE05-56EC-451E-B487-A59777D0C29E}">
  <dimension ref="A1:G35"/>
  <sheetViews>
    <sheetView workbookViewId="0"/>
  </sheetViews>
  <sheetFormatPr defaultRowHeight="11.25"/>
  <cols>
    <col min="1" max="1" width="21.85546875" style="1" customWidth="1"/>
    <col min="2" max="7" width="11" style="1" customWidth="1"/>
    <col min="8" max="16384" width="9.140625" style="1"/>
  </cols>
  <sheetData>
    <row r="1" spans="1:7" s="85" customFormat="1" ht="12" thickBot="1">
      <c r="A1" s="87" t="s">
        <v>81</v>
      </c>
    </row>
    <row r="2" spans="1:7" s="104" customFormat="1" ht="23.25" customHeight="1">
      <c r="A2" s="943" t="s">
        <v>37</v>
      </c>
      <c r="B2" s="105" t="s">
        <v>80</v>
      </c>
      <c r="C2" s="105" t="s">
        <v>79</v>
      </c>
      <c r="D2" s="952" t="s">
        <v>78</v>
      </c>
      <c r="E2" s="950" t="s">
        <v>77</v>
      </c>
      <c r="F2" s="952" t="s">
        <v>76</v>
      </c>
      <c r="G2" s="953"/>
    </row>
    <row r="3" spans="1:7">
      <c r="A3" s="929"/>
      <c r="B3" s="954" t="s">
        <v>75</v>
      </c>
      <c r="C3" s="954"/>
      <c r="D3" s="948"/>
      <c r="E3" s="951"/>
      <c r="F3" s="948" t="s">
        <v>74</v>
      </c>
      <c r="G3" s="949" t="s">
        <v>73</v>
      </c>
    </row>
    <row r="4" spans="1:7" ht="24.75" customHeight="1">
      <c r="A4" s="929"/>
      <c r="B4" s="103" t="s">
        <v>72</v>
      </c>
      <c r="C4" s="103" t="s">
        <v>71</v>
      </c>
      <c r="D4" s="948"/>
      <c r="E4" s="951"/>
      <c r="F4" s="948"/>
      <c r="G4" s="949"/>
    </row>
    <row r="5" spans="1:7">
      <c r="A5" s="946"/>
      <c r="B5" s="933">
        <v>2010</v>
      </c>
      <c r="C5" s="934"/>
      <c r="D5" s="934"/>
      <c r="E5" s="955"/>
      <c r="F5" s="948">
        <v>2011</v>
      </c>
      <c r="G5" s="949"/>
    </row>
    <row r="6" spans="1:7">
      <c r="A6" s="18" t="s">
        <v>30</v>
      </c>
      <c r="B6" s="97">
        <v>1098.8717537886375</v>
      </c>
      <c r="C6" s="98">
        <v>2.9518650882287245</v>
      </c>
      <c r="D6" s="98">
        <v>4.2299509643466253</v>
      </c>
      <c r="E6" s="102">
        <v>185.71869999999998</v>
      </c>
      <c r="F6" s="101">
        <v>76.400000000000006</v>
      </c>
      <c r="G6" s="100">
        <v>192.98516465624951</v>
      </c>
    </row>
    <row r="7" spans="1:7">
      <c r="A7" s="14" t="s">
        <v>28</v>
      </c>
      <c r="B7" s="97">
        <v>721.90513200398323</v>
      </c>
      <c r="C7" s="98">
        <v>27.266191004936179</v>
      </c>
      <c r="D7" s="95">
        <v>2.9145445287918395</v>
      </c>
      <c r="E7" s="30">
        <v>44.442700000000002</v>
      </c>
      <c r="F7" s="94">
        <v>109</v>
      </c>
      <c r="G7" s="93">
        <v>206.22604704532418</v>
      </c>
    </row>
    <row r="8" spans="1:7" s="74" customFormat="1">
      <c r="A8" s="9" t="s">
        <v>27</v>
      </c>
      <c r="B8" s="99">
        <v>854.9924184690808</v>
      </c>
      <c r="C8" s="89">
        <v>11.141937705755794</v>
      </c>
      <c r="D8" s="90">
        <v>3.6819411656183241</v>
      </c>
      <c r="E8" s="24">
        <v>230.16139999999999</v>
      </c>
      <c r="F8" s="89">
        <v>87.8</v>
      </c>
      <c r="G8" s="88">
        <v>198.07817585263612</v>
      </c>
    </row>
    <row r="9" spans="1:7">
      <c r="A9" s="14" t="s">
        <v>26</v>
      </c>
      <c r="B9" s="97">
        <v>640.93321973917023</v>
      </c>
      <c r="C9" s="98">
        <v>25.117188420135207</v>
      </c>
      <c r="D9" s="95">
        <v>2.8139996438345896</v>
      </c>
      <c r="E9" s="30">
        <v>26.556000000000001</v>
      </c>
      <c r="F9" s="94">
        <v>76</v>
      </c>
      <c r="G9" s="93">
        <v>167.83607403440084</v>
      </c>
    </row>
    <row r="10" spans="1:7">
      <c r="A10" s="14" t="s">
        <v>25</v>
      </c>
      <c r="B10" s="97">
        <v>773.77813830865944</v>
      </c>
      <c r="C10" s="98">
        <v>14.313739563147443</v>
      </c>
      <c r="D10" s="95">
        <v>2.1583456494860345</v>
      </c>
      <c r="E10" s="30">
        <v>14.7712</v>
      </c>
      <c r="F10" s="94">
        <v>96.4</v>
      </c>
      <c r="G10" s="93">
        <v>180.5333725841439</v>
      </c>
    </row>
    <row r="11" spans="1:7">
      <c r="A11" s="14" t="s">
        <v>24</v>
      </c>
      <c r="B11" s="97">
        <v>701.35251117227506</v>
      </c>
      <c r="C11" s="98">
        <v>16.668674537520413</v>
      </c>
      <c r="D11" s="95">
        <v>2.7060676377123571</v>
      </c>
      <c r="E11" s="30">
        <v>15.145100000000001</v>
      </c>
      <c r="F11" s="94">
        <v>84.8</v>
      </c>
      <c r="G11" s="93">
        <v>147.64526833300599</v>
      </c>
    </row>
    <row r="12" spans="1:7" s="74" customFormat="1">
      <c r="A12" s="10" t="s">
        <v>23</v>
      </c>
      <c r="B12" s="92">
        <v>696.40965834037434</v>
      </c>
      <c r="C12" s="90">
        <v>19.231210401667937</v>
      </c>
      <c r="D12" s="90">
        <v>2.5922529222711002</v>
      </c>
      <c r="E12" s="24">
        <v>56.472300000000004</v>
      </c>
      <c r="F12" s="89">
        <v>82.9</v>
      </c>
      <c r="G12" s="88">
        <v>164.00680414040153</v>
      </c>
    </row>
    <row r="13" spans="1:7">
      <c r="A13" s="14" t="s">
        <v>22</v>
      </c>
      <c r="B13" s="97">
        <v>777.29463713890857</v>
      </c>
      <c r="C13" s="98">
        <v>12.602744194137601</v>
      </c>
      <c r="D13" s="95">
        <v>2.719087149553689</v>
      </c>
      <c r="E13" s="30">
        <v>21.449199999999998</v>
      </c>
      <c r="F13" s="94">
        <v>63.2</v>
      </c>
      <c r="G13" s="93">
        <v>205.60212800257941</v>
      </c>
    </row>
    <row r="14" spans="1:7">
      <c r="A14" s="14" t="s">
        <v>21</v>
      </c>
      <c r="B14" s="97">
        <v>620.96170170270125</v>
      </c>
      <c r="C14" s="98">
        <v>25.791736434810154</v>
      </c>
      <c r="D14" s="95">
        <v>2.7614243828473732</v>
      </c>
      <c r="E14" s="30">
        <v>14.545999999999999</v>
      </c>
      <c r="F14" s="94">
        <v>61.4</v>
      </c>
      <c r="G14" s="93">
        <v>175.8127360875643</v>
      </c>
    </row>
    <row r="15" spans="1:7">
      <c r="A15" s="14" t="s">
        <v>20</v>
      </c>
      <c r="B15" s="97">
        <v>781.18876551273672</v>
      </c>
      <c r="C15" s="98">
        <v>24.044330100930143</v>
      </c>
      <c r="D15" s="95">
        <v>2.7037434666240467</v>
      </c>
      <c r="E15" s="30">
        <v>16.454000000000001</v>
      </c>
      <c r="F15" s="94">
        <v>67.900000000000006</v>
      </c>
      <c r="G15" s="93">
        <v>131.17236522917082</v>
      </c>
    </row>
    <row r="16" spans="1:7" s="74" customFormat="1">
      <c r="A16" s="10" t="s">
        <v>19</v>
      </c>
      <c r="B16" s="92">
        <v>736.37956597924244</v>
      </c>
      <c r="C16" s="90">
        <v>19.501048098449957</v>
      </c>
      <c r="D16" s="90">
        <v>2.7256454762421352</v>
      </c>
      <c r="E16" s="24">
        <v>52.449199999999998</v>
      </c>
      <c r="F16" s="89">
        <v>64.3</v>
      </c>
      <c r="G16" s="88">
        <v>173.84016444782824</v>
      </c>
    </row>
    <row r="17" spans="1:7">
      <c r="A17" s="14" t="s">
        <v>18</v>
      </c>
      <c r="B17" s="97">
        <v>485.62099711164137</v>
      </c>
      <c r="C17" s="98">
        <v>25.929788811787475</v>
      </c>
      <c r="D17" s="95">
        <v>2.3772530510829548</v>
      </c>
      <c r="E17" s="30">
        <v>16.531200000000002</v>
      </c>
      <c r="F17" s="94">
        <v>71.2</v>
      </c>
      <c r="G17" s="93">
        <v>183.92325275897278</v>
      </c>
    </row>
    <row r="18" spans="1:7">
      <c r="A18" s="14" t="s">
        <v>17</v>
      </c>
      <c r="B18" s="97">
        <v>519.54951714214553</v>
      </c>
      <c r="C18" s="98">
        <v>32.006032099386019</v>
      </c>
      <c r="D18" s="95">
        <v>2.6208579669289898</v>
      </c>
      <c r="E18" s="30">
        <v>10.5357</v>
      </c>
      <c r="F18" s="94">
        <v>53</v>
      </c>
      <c r="G18" s="93">
        <v>134.39408368778669</v>
      </c>
    </row>
    <row r="19" spans="1:7">
      <c r="A19" s="14" t="s">
        <v>16</v>
      </c>
      <c r="B19" s="97">
        <v>545.29110041774629</v>
      </c>
      <c r="C19" s="98">
        <v>35.608996084699982</v>
      </c>
      <c r="D19" s="95">
        <v>2.612694594976404</v>
      </c>
      <c r="E19" s="30">
        <v>6.7134</v>
      </c>
      <c r="F19" s="94">
        <v>78.2</v>
      </c>
      <c r="G19" s="93">
        <v>191.51993707266897</v>
      </c>
    </row>
    <row r="20" spans="1:7" s="74" customFormat="1">
      <c r="A20" s="10" t="s">
        <v>15</v>
      </c>
      <c r="B20" s="92">
        <v>512.71547260132104</v>
      </c>
      <c r="C20" s="90">
        <v>30.392678646133735</v>
      </c>
      <c r="D20" s="90">
        <v>2.5175648678286389</v>
      </c>
      <c r="E20" s="24">
        <v>33.780300000000004</v>
      </c>
      <c r="F20" s="89">
        <v>65.099999999999994</v>
      </c>
      <c r="G20" s="88">
        <v>166.91335249270693</v>
      </c>
    </row>
    <row r="21" spans="1:7" s="74" customFormat="1">
      <c r="A21" s="9" t="s">
        <v>14</v>
      </c>
      <c r="B21" s="92">
        <v>643.38311786327677</v>
      </c>
      <c r="C21" s="90">
        <v>22.872772879390428</v>
      </c>
      <c r="D21" s="90">
        <v>2.6127624854046316</v>
      </c>
      <c r="E21" s="24">
        <v>142.70179999999999</v>
      </c>
      <c r="F21" s="89">
        <v>71.099999999999994</v>
      </c>
      <c r="G21" s="88">
        <v>168.06450656767873</v>
      </c>
    </row>
    <row r="22" spans="1:7">
      <c r="A22" s="14" t="s">
        <v>13</v>
      </c>
      <c r="B22" s="97">
        <v>702.77416205662212</v>
      </c>
      <c r="C22" s="98">
        <v>21.774159868585908</v>
      </c>
      <c r="D22" s="95">
        <v>2.0371709287795947</v>
      </c>
      <c r="E22" s="30">
        <v>34.254599999999996</v>
      </c>
      <c r="F22" s="94">
        <v>71.2</v>
      </c>
      <c r="G22" s="93">
        <v>153.15008949908335</v>
      </c>
    </row>
    <row r="23" spans="1:7">
      <c r="A23" s="14" t="s">
        <v>12</v>
      </c>
      <c r="B23" s="97">
        <v>606.77749360613814</v>
      </c>
      <c r="C23" s="98">
        <v>26.923962363635013</v>
      </c>
      <c r="D23" s="95">
        <v>2.3400474730629912</v>
      </c>
      <c r="E23" s="30">
        <v>11.7113</v>
      </c>
      <c r="F23" s="94">
        <v>78.099999999999994</v>
      </c>
      <c r="G23" s="93">
        <v>196.76586539341054</v>
      </c>
    </row>
    <row r="24" spans="1:7">
      <c r="A24" s="14" t="s">
        <v>11</v>
      </c>
      <c r="B24" s="97">
        <v>546.98678839485581</v>
      </c>
      <c r="C24" s="98">
        <v>22.300068731569961</v>
      </c>
      <c r="D24" s="95">
        <v>1.7423892346465568</v>
      </c>
      <c r="E24" s="30">
        <v>5.4166999999999996</v>
      </c>
      <c r="F24" s="94">
        <v>81</v>
      </c>
      <c r="G24" s="93">
        <v>176.26854141715793</v>
      </c>
    </row>
    <row r="25" spans="1:7" s="74" customFormat="1">
      <c r="A25" s="10" t="s">
        <v>10</v>
      </c>
      <c r="B25" s="92">
        <v>641.97000345872073</v>
      </c>
      <c r="C25" s="90">
        <v>23.220662281652249</v>
      </c>
      <c r="D25" s="90">
        <v>2.0653282797502936</v>
      </c>
      <c r="E25" s="24">
        <v>51.382599999999996</v>
      </c>
      <c r="F25" s="89">
        <v>74.7</v>
      </c>
      <c r="G25" s="88">
        <v>168.3307567632387</v>
      </c>
    </row>
    <row r="26" spans="1:7">
      <c r="A26" s="14" t="s">
        <v>9</v>
      </c>
      <c r="B26" s="97">
        <v>575.27795945062132</v>
      </c>
      <c r="C26" s="96">
        <v>29.992861481708101</v>
      </c>
      <c r="D26" s="95">
        <v>2.388683518166983</v>
      </c>
      <c r="E26" s="30">
        <v>26.4603</v>
      </c>
      <c r="F26" s="94">
        <v>83.6</v>
      </c>
      <c r="G26" s="93">
        <v>185.3059935912614</v>
      </c>
    </row>
    <row r="27" spans="1:7">
      <c r="A27" s="14" t="s">
        <v>8</v>
      </c>
      <c r="B27" s="97">
        <v>696.68123684636555</v>
      </c>
      <c r="C27" s="96">
        <v>29.762716960186864</v>
      </c>
      <c r="D27" s="95">
        <v>2.4979411218731524</v>
      </c>
      <c r="E27" s="30">
        <v>20.988299999999999</v>
      </c>
      <c r="F27" s="94">
        <v>84.1</v>
      </c>
      <c r="G27" s="93">
        <v>169.70633799979251</v>
      </c>
    </row>
    <row r="28" spans="1:7">
      <c r="A28" s="14" t="s">
        <v>7</v>
      </c>
      <c r="B28" s="97">
        <v>566.61023570777445</v>
      </c>
      <c r="C28" s="96">
        <v>37.988150659782505</v>
      </c>
      <c r="D28" s="95">
        <v>2.4794229002845176</v>
      </c>
      <c r="E28" s="30">
        <v>19.561199999999999</v>
      </c>
      <c r="F28" s="94">
        <v>74.7</v>
      </c>
      <c r="G28" s="93">
        <v>186.78231117883149</v>
      </c>
    </row>
    <row r="29" spans="1:7" s="74" customFormat="1">
      <c r="A29" s="10" t="s">
        <v>6</v>
      </c>
      <c r="B29" s="92">
        <v>609.49329060684954</v>
      </c>
      <c r="C29" s="91">
        <v>32.777524721449595</v>
      </c>
      <c r="D29" s="90">
        <v>2.4512869270375259</v>
      </c>
      <c r="E29" s="24">
        <v>67.009799999999998</v>
      </c>
      <c r="F29" s="89">
        <v>80.599999999999994</v>
      </c>
      <c r="G29" s="88">
        <v>181.48242079594596</v>
      </c>
    </row>
    <row r="30" spans="1:7">
      <c r="A30" s="14" t="s">
        <v>5</v>
      </c>
      <c r="B30" s="97">
        <v>474.03419886003803</v>
      </c>
      <c r="C30" s="96">
        <v>40.115728916318446</v>
      </c>
      <c r="D30" s="95">
        <v>2.5832993910646227</v>
      </c>
      <c r="E30" s="30">
        <v>20.189299999999999</v>
      </c>
      <c r="F30" s="94">
        <v>70.7</v>
      </c>
      <c r="G30" s="93">
        <v>173.83442422931054</v>
      </c>
    </row>
    <row r="31" spans="1:7">
      <c r="A31" s="14" t="s">
        <v>4</v>
      </c>
      <c r="B31" s="97">
        <v>471.27211457455769</v>
      </c>
      <c r="C31" s="96">
        <v>41.408524496466484</v>
      </c>
      <c r="D31" s="95">
        <v>2.593939610283222</v>
      </c>
      <c r="E31" s="30">
        <v>19.4071</v>
      </c>
      <c r="F31" s="94">
        <v>73.099999999999994</v>
      </c>
      <c r="G31" s="93">
        <v>164.97619687300772</v>
      </c>
    </row>
    <row r="32" spans="1:7">
      <c r="A32" s="14" t="s">
        <v>3</v>
      </c>
      <c r="B32" s="97">
        <v>521.42362102001721</v>
      </c>
      <c r="C32" s="96">
        <v>26.559821017856393</v>
      </c>
      <c r="D32" s="95">
        <v>2.7990680028920791</v>
      </c>
      <c r="E32" s="30">
        <v>25.928900000000002</v>
      </c>
      <c r="F32" s="94">
        <v>57.4</v>
      </c>
      <c r="G32" s="93">
        <v>163.91980338084664</v>
      </c>
    </row>
    <row r="33" spans="1:7" s="74" customFormat="1">
      <c r="A33" s="10" t="s">
        <v>2</v>
      </c>
      <c r="B33" s="92">
        <v>485.76547231270354</v>
      </c>
      <c r="C33" s="91">
        <v>36.14289225398386</v>
      </c>
      <c r="D33" s="90">
        <v>2.6556677544767471</v>
      </c>
      <c r="E33" s="24">
        <v>65.525300000000001</v>
      </c>
      <c r="F33" s="89">
        <v>66.8</v>
      </c>
      <c r="G33" s="88">
        <v>168.20049474577661</v>
      </c>
    </row>
    <row r="34" spans="1:7" s="74" customFormat="1">
      <c r="A34" s="9" t="s">
        <v>1</v>
      </c>
      <c r="B34" s="92">
        <v>580.62226181486653</v>
      </c>
      <c r="C34" s="91">
        <v>31.110941495248635</v>
      </c>
      <c r="D34" s="90">
        <v>2.4024498017704969</v>
      </c>
      <c r="E34" s="24">
        <v>183.9177</v>
      </c>
      <c r="F34" s="89">
        <v>73.8</v>
      </c>
      <c r="G34" s="88">
        <v>172.99503136250925</v>
      </c>
    </row>
    <row r="35" spans="1:7" s="74" customFormat="1">
      <c r="A35" s="7" t="s">
        <v>0</v>
      </c>
      <c r="B35" s="92">
        <v>656.87042743229915</v>
      </c>
      <c r="C35" s="91">
        <v>22.506717130896963</v>
      </c>
      <c r="D35" s="90">
        <v>2.8452051226948849</v>
      </c>
      <c r="E35" s="24">
        <v>556.78089999999986</v>
      </c>
      <c r="F35" s="89">
        <v>77.900000000000006</v>
      </c>
      <c r="G35" s="88">
        <v>178.88872315696668</v>
      </c>
    </row>
  </sheetData>
  <mergeCells count="9">
    <mergeCell ref="F5:G5"/>
    <mergeCell ref="A2:A5"/>
    <mergeCell ref="E2:E4"/>
    <mergeCell ref="F2:G2"/>
    <mergeCell ref="D2:D4"/>
    <mergeCell ref="F3:F4"/>
    <mergeCell ref="G3:G4"/>
    <mergeCell ref="B3:C3"/>
    <mergeCell ref="B5:E5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>
    <oddFooter>&amp;C&amp;Z&amp;F&amp;R&amp;D</oddFooter>
  </headerFooter>
  <legacyDrawing r:id="rId2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2D100D-E063-4737-BD57-86660CD7F881}">
  <dimension ref="A1:E188"/>
  <sheetViews>
    <sheetView workbookViewId="0"/>
  </sheetViews>
  <sheetFormatPr defaultRowHeight="11.25"/>
  <cols>
    <col min="1" max="1" width="21.5703125" style="254" customWidth="1"/>
    <col min="2" max="3" width="14" style="254" customWidth="1"/>
    <col min="4" max="4" width="14" style="468" customWidth="1"/>
    <col min="5" max="5" width="14" style="254" customWidth="1"/>
    <col min="6" max="16384" width="9.140625" style="254"/>
  </cols>
  <sheetData>
    <row r="1" spans="1:5" s="421" customFormat="1" ht="13.5" thickBot="1">
      <c r="A1" s="753" t="s">
        <v>856</v>
      </c>
      <c r="B1" s="766"/>
      <c r="C1" s="766"/>
      <c r="D1" s="767"/>
      <c r="E1" s="766"/>
    </row>
    <row r="2" spans="1:5" ht="13.5" customHeight="1">
      <c r="A2" s="765" t="s">
        <v>37</v>
      </c>
      <c r="B2" s="761" t="s">
        <v>855</v>
      </c>
      <c r="C2" s="760" t="s">
        <v>854</v>
      </c>
      <c r="D2" s="575" t="s">
        <v>853</v>
      </c>
      <c r="E2" s="764" t="s">
        <v>0</v>
      </c>
    </row>
    <row r="3" spans="1:5">
      <c r="A3" s="1059" t="s">
        <v>804</v>
      </c>
      <c r="B3" s="1059"/>
      <c r="C3" s="1059"/>
      <c r="D3" s="1059"/>
      <c r="E3" s="1059"/>
    </row>
    <row r="4" spans="1:5">
      <c r="A4" s="735" t="s">
        <v>44</v>
      </c>
      <c r="B4" s="752">
        <v>1874.4893999999999</v>
      </c>
      <c r="C4" s="752">
        <v>8.3933999999999997</v>
      </c>
      <c r="D4" s="752">
        <v>11.612</v>
      </c>
      <c r="E4" s="752">
        <v>1894.4947999999999</v>
      </c>
    </row>
    <row r="5" spans="1:5">
      <c r="A5" s="735" t="s">
        <v>28</v>
      </c>
      <c r="B5" s="752">
        <v>668.98660000000007</v>
      </c>
      <c r="C5" s="752">
        <v>0.67500000000000004</v>
      </c>
      <c r="D5" s="752">
        <v>6.3701000000000008</v>
      </c>
      <c r="E5" s="752">
        <v>676.0317</v>
      </c>
    </row>
    <row r="6" spans="1:5">
      <c r="A6" s="729" t="s">
        <v>27</v>
      </c>
      <c r="B6" s="759">
        <v>2543.4760000000001</v>
      </c>
      <c r="C6" s="759">
        <v>9.0684000000000005</v>
      </c>
      <c r="D6" s="759">
        <v>17.982100000000003</v>
      </c>
      <c r="E6" s="759">
        <v>2570.5264999999999</v>
      </c>
    </row>
    <row r="7" spans="1:5">
      <c r="A7" s="735" t="s">
        <v>26</v>
      </c>
      <c r="B7" s="752">
        <v>541.39199999999994</v>
      </c>
      <c r="C7" s="752">
        <v>9.879999999999999</v>
      </c>
      <c r="D7" s="752">
        <v>16.821200000000001</v>
      </c>
      <c r="E7" s="752">
        <v>568.09319999999991</v>
      </c>
    </row>
    <row r="8" spans="1:5">
      <c r="A8" s="743" t="s">
        <v>25</v>
      </c>
      <c r="B8" s="752">
        <v>89.516199999999984</v>
      </c>
      <c r="C8" s="752">
        <v>4.16</v>
      </c>
      <c r="D8" s="752">
        <v>1.4812000000000001</v>
      </c>
      <c r="E8" s="752">
        <v>95.157399999999981</v>
      </c>
    </row>
    <row r="9" spans="1:5">
      <c r="A9" s="742" t="s">
        <v>24</v>
      </c>
      <c r="B9" s="752">
        <v>633.87620000000004</v>
      </c>
      <c r="C9" s="752">
        <v>0.28610000000000002</v>
      </c>
      <c r="D9" s="752">
        <v>2.2999999999999998</v>
      </c>
      <c r="E9" s="752">
        <v>636.46230000000003</v>
      </c>
    </row>
    <row r="10" spans="1:5">
      <c r="A10" s="727" t="s">
        <v>23</v>
      </c>
      <c r="B10" s="759">
        <v>1264.7844</v>
      </c>
      <c r="C10" s="759">
        <v>14.326099999999999</v>
      </c>
      <c r="D10" s="759">
        <v>20.602400000000003</v>
      </c>
      <c r="E10" s="759">
        <v>1299.7129</v>
      </c>
    </row>
    <row r="11" spans="1:5">
      <c r="A11" s="735" t="s">
        <v>22</v>
      </c>
      <c r="B11" s="752">
        <v>371.85599999999999</v>
      </c>
      <c r="C11" s="752" t="s">
        <v>828</v>
      </c>
      <c r="D11" s="752">
        <v>0.35799999999999998</v>
      </c>
      <c r="E11" s="752">
        <v>372.214</v>
      </c>
    </row>
    <row r="12" spans="1:5">
      <c r="A12" s="735" t="s">
        <v>21</v>
      </c>
      <c r="B12" s="752">
        <v>83.275399999999991</v>
      </c>
      <c r="C12" s="752" t="s">
        <v>828</v>
      </c>
      <c r="D12" s="752" t="s">
        <v>828</v>
      </c>
      <c r="E12" s="752">
        <v>83.275399999999991</v>
      </c>
    </row>
    <row r="13" spans="1:5">
      <c r="A13" s="735" t="s">
        <v>20</v>
      </c>
      <c r="B13" s="752">
        <v>120.54130000000001</v>
      </c>
      <c r="C13" s="752">
        <v>0.13089999999999999</v>
      </c>
      <c r="D13" s="752">
        <v>18.076899999999998</v>
      </c>
      <c r="E13" s="752">
        <v>138.74910000000003</v>
      </c>
    </row>
    <row r="14" spans="1:5">
      <c r="A14" s="739" t="s">
        <v>19</v>
      </c>
      <c r="B14" s="759">
        <v>575.67269999999996</v>
      </c>
      <c r="C14" s="759">
        <v>0.13089999999999999</v>
      </c>
      <c r="D14" s="759">
        <v>18.434899999999999</v>
      </c>
      <c r="E14" s="759">
        <v>594.23850000000004</v>
      </c>
    </row>
    <row r="15" spans="1:5">
      <c r="A15" s="735" t="s">
        <v>18</v>
      </c>
      <c r="B15" s="752">
        <v>1538.9025999999997</v>
      </c>
      <c r="C15" s="752">
        <v>1.486</v>
      </c>
      <c r="D15" s="752">
        <v>6.0310000000000006</v>
      </c>
      <c r="E15" s="752">
        <v>1546.4195999999999</v>
      </c>
    </row>
    <row r="16" spans="1:5">
      <c r="A16" s="735" t="s">
        <v>17</v>
      </c>
      <c r="B16" s="752">
        <v>1113.7387999999999</v>
      </c>
      <c r="C16" s="752">
        <v>1.3</v>
      </c>
      <c r="D16" s="752" t="s">
        <v>828</v>
      </c>
      <c r="E16" s="752">
        <v>1115.0387999999998</v>
      </c>
    </row>
    <row r="17" spans="1:5">
      <c r="A17" s="735" t="s">
        <v>16</v>
      </c>
      <c r="B17" s="752">
        <v>1232.2025000000001</v>
      </c>
      <c r="C17" s="752">
        <v>18.043099999999999</v>
      </c>
      <c r="D17" s="752" t="s">
        <v>828</v>
      </c>
      <c r="E17" s="752">
        <v>1250.2456000000002</v>
      </c>
    </row>
    <row r="18" spans="1:5">
      <c r="A18" s="727" t="s">
        <v>15</v>
      </c>
      <c r="B18" s="759">
        <v>3884.8438999999998</v>
      </c>
      <c r="C18" s="759">
        <v>20.8291</v>
      </c>
      <c r="D18" s="759">
        <v>6.0310000000000006</v>
      </c>
      <c r="E18" s="759">
        <v>3911.7039999999997</v>
      </c>
    </row>
    <row r="19" spans="1:5">
      <c r="A19" s="729" t="s">
        <v>14</v>
      </c>
      <c r="B19" s="759">
        <v>5725.3010000000004</v>
      </c>
      <c r="C19" s="759">
        <v>35.286099999999998</v>
      </c>
      <c r="D19" s="759">
        <v>45.068300000000001</v>
      </c>
      <c r="E19" s="759">
        <v>5805.6553999999996</v>
      </c>
    </row>
    <row r="20" spans="1:5">
      <c r="A20" s="735" t="s">
        <v>13</v>
      </c>
      <c r="B20" s="752">
        <v>1528.8585000000005</v>
      </c>
      <c r="C20" s="752">
        <v>40.510000000000005</v>
      </c>
      <c r="D20" s="752">
        <v>4.34</v>
      </c>
      <c r="E20" s="752">
        <v>1573.7085000000002</v>
      </c>
    </row>
    <row r="21" spans="1:5" ht="12.75" customHeight="1">
      <c r="A21" s="735" t="s">
        <v>12</v>
      </c>
      <c r="B21" s="752">
        <v>1371.4121000000002</v>
      </c>
      <c r="C21" s="752">
        <v>13.390699999999999</v>
      </c>
      <c r="D21" s="752" t="s">
        <v>828</v>
      </c>
      <c r="E21" s="752">
        <v>1384.8028000000002</v>
      </c>
    </row>
    <row r="22" spans="1:5">
      <c r="A22" s="735" t="s">
        <v>11</v>
      </c>
      <c r="B22" s="752">
        <v>11.6266</v>
      </c>
      <c r="C22" s="752" t="s">
        <v>828</v>
      </c>
      <c r="D22" s="752" t="s">
        <v>828</v>
      </c>
      <c r="E22" s="752">
        <v>11.6266</v>
      </c>
    </row>
    <row r="23" spans="1:5">
      <c r="A23" s="727" t="s">
        <v>10</v>
      </c>
      <c r="B23" s="759">
        <v>2911.8972000000008</v>
      </c>
      <c r="C23" s="759">
        <v>53.900700000000001</v>
      </c>
      <c r="D23" s="759">
        <v>4.34</v>
      </c>
      <c r="E23" s="759">
        <v>2970.1379000000002</v>
      </c>
    </row>
    <row r="24" spans="1:5">
      <c r="A24" s="735" t="s">
        <v>9</v>
      </c>
      <c r="B24" s="752">
        <v>14.606499999999999</v>
      </c>
      <c r="C24" s="752">
        <v>0.98919999999999997</v>
      </c>
      <c r="D24" s="752">
        <v>0.755</v>
      </c>
      <c r="E24" s="752">
        <v>16.3507</v>
      </c>
    </row>
    <row r="25" spans="1:5">
      <c r="A25" s="735" t="s">
        <v>8</v>
      </c>
      <c r="B25" s="752">
        <v>86.764399999999995</v>
      </c>
      <c r="C25" s="752">
        <v>9.0690000000000008</v>
      </c>
      <c r="D25" s="752">
        <v>0.36</v>
      </c>
      <c r="E25" s="752">
        <v>96.193399999999997</v>
      </c>
    </row>
    <row r="26" spans="1:5">
      <c r="A26" s="738" t="s">
        <v>7</v>
      </c>
      <c r="B26" s="752">
        <v>19.22</v>
      </c>
      <c r="C26" s="752">
        <v>4.5</v>
      </c>
      <c r="D26" s="752">
        <v>12.492900000000001</v>
      </c>
      <c r="E26" s="752">
        <v>36.212899999999998</v>
      </c>
    </row>
    <row r="27" spans="1:5">
      <c r="A27" s="727" t="s">
        <v>6</v>
      </c>
      <c r="B27" s="759">
        <v>120.59089999999999</v>
      </c>
      <c r="C27" s="759">
        <v>14.558200000000001</v>
      </c>
      <c r="D27" s="759">
        <v>13.607900000000001</v>
      </c>
      <c r="E27" s="759">
        <v>148.75700000000001</v>
      </c>
    </row>
    <row r="28" spans="1:5">
      <c r="A28" s="736" t="s">
        <v>5</v>
      </c>
      <c r="B28" s="752">
        <v>2323.1045999999997</v>
      </c>
      <c r="C28" s="752">
        <v>26.065600000000003</v>
      </c>
      <c r="D28" s="752">
        <v>10.774699999999999</v>
      </c>
      <c r="E28" s="752">
        <v>2359.9449</v>
      </c>
    </row>
    <row r="29" spans="1:5">
      <c r="A29" s="735" t="s">
        <v>4</v>
      </c>
      <c r="B29" s="752">
        <v>9.0744000000000007</v>
      </c>
      <c r="C29" s="752">
        <v>0.50160000000000005</v>
      </c>
      <c r="D29" s="752">
        <v>7.4499999999999997E-2</v>
      </c>
      <c r="E29" s="752">
        <v>9.650500000000001</v>
      </c>
    </row>
    <row r="30" spans="1:5">
      <c r="A30" s="735" t="s">
        <v>3</v>
      </c>
      <c r="B30" s="752">
        <v>26.424600000000002</v>
      </c>
      <c r="C30" s="752">
        <v>11.466200000000001</v>
      </c>
      <c r="D30" s="752" t="s">
        <v>828</v>
      </c>
      <c r="E30" s="752">
        <v>37.890799999999999</v>
      </c>
    </row>
    <row r="31" spans="1:5">
      <c r="A31" s="727" t="s">
        <v>2</v>
      </c>
      <c r="B31" s="759">
        <v>2358.6035999999995</v>
      </c>
      <c r="C31" s="759">
        <v>38.0334</v>
      </c>
      <c r="D31" s="759">
        <v>10.8492</v>
      </c>
      <c r="E31" s="759">
        <v>2407.4862000000003</v>
      </c>
    </row>
    <row r="32" spans="1:5">
      <c r="A32" s="729" t="s">
        <v>1</v>
      </c>
      <c r="B32" s="759">
        <v>5391.0917000000009</v>
      </c>
      <c r="C32" s="759">
        <v>106.4923</v>
      </c>
      <c r="D32" s="759">
        <v>28.7971</v>
      </c>
      <c r="E32" s="759">
        <v>5526.3810999999996</v>
      </c>
    </row>
    <row r="33" spans="1:5">
      <c r="A33" s="727" t="s">
        <v>290</v>
      </c>
      <c r="B33" s="759">
        <v>13659.868699999995</v>
      </c>
      <c r="C33" s="759">
        <v>150.84680000000003</v>
      </c>
      <c r="D33" s="759">
        <v>91.847499999999997</v>
      </c>
      <c r="E33" s="759">
        <v>13902.563000000002</v>
      </c>
    </row>
    <row r="34" spans="1:5">
      <c r="A34" s="1074" t="s">
        <v>803</v>
      </c>
      <c r="B34" s="1074"/>
      <c r="C34" s="1074"/>
      <c r="D34" s="1074"/>
      <c r="E34" s="1074"/>
    </row>
    <row r="35" spans="1:5">
      <c r="A35" s="735" t="s">
        <v>44</v>
      </c>
      <c r="B35" s="752">
        <v>323.6414000000002</v>
      </c>
      <c r="C35" s="752">
        <v>11.778799999999995</v>
      </c>
      <c r="D35" s="752">
        <v>5.5194999999999999</v>
      </c>
      <c r="E35" s="752">
        <v>340.93970000000036</v>
      </c>
    </row>
    <row r="36" spans="1:5">
      <c r="A36" s="735" t="s">
        <v>28</v>
      </c>
      <c r="B36" s="752">
        <v>1147.6161999999663</v>
      </c>
      <c r="C36" s="752">
        <v>174.55870000000164</v>
      </c>
      <c r="D36" s="752">
        <v>60.771300000000082</v>
      </c>
      <c r="E36" s="752">
        <v>1382.9461999999357</v>
      </c>
    </row>
    <row r="37" spans="1:5">
      <c r="A37" s="729" t="s">
        <v>27</v>
      </c>
      <c r="B37" s="759">
        <v>1471.2575999999665</v>
      </c>
      <c r="C37" s="759">
        <v>186.33750000000163</v>
      </c>
      <c r="D37" s="759">
        <v>66.290800000000075</v>
      </c>
      <c r="E37" s="759">
        <v>1723.8858999999361</v>
      </c>
    </row>
    <row r="38" spans="1:5">
      <c r="A38" s="735" t="s">
        <v>26</v>
      </c>
      <c r="B38" s="752">
        <v>1137.8214999999775</v>
      </c>
      <c r="C38" s="752">
        <v>81.791000000000309</v>
      </c>
      <c r="D38" s="752">
        <v>63.628399999999992</v>
      </c>
      <c r="E38" s="752">
        <v>1283.2408999999645</v>
      </c>
    </row>
    <row r="39" spans="1:5">
      <c r="A39" s="743" t="s">
        <v>25</v>
      </c>
      <c r="B39" s="752">
        <v>654.73079999998981</v>
      </c>
      <c r="C39" s="752">
        <v>39.676500000000111</v>
      </c>
      <c r="D39" s="752">
        <v>21.789900000000003</v>
      </c>
      <c r="E39" s="752">
        <v>716.19719999998756</v>
      </c>
    </row>
    <row r="40" spans="1:5">
      <c r="A40" s="742" t="s">
        <v>24</v>
      </c>
      <c r="B40" s="752">
        <v>2685.9725999999714</v>
      </c>
      <c r="C40" s="752">
        <v>60.20640000000023</v>
      </c>
      <c r="D40" s="752">
        <v>44.031500000000001</v>
      </c>
      <c r="E40" s="752">
        <v>2790.2104999999729</v>
      </c>
    </row>
    <row r="41" spans="1:5">
      <c r="A41" s="727" t="s">
        <v>23</v>
      </c>
      <c r="B41" s="759">
        <v>4478.5248999999385</v>
      </c>
      <c r="C41" s="759">
        <v>181.67390000000066</v>
      </c>
      <c r="D41" s="759">
        <v>129.44979999999998</v>
      </c>
      <c r="E41" s="759">
        <v>4789.648599999925</v>
      </c>
    </row>
    <row r="42" spans="1:5">
      <c r="A42" s="735" t="s">
        <v>22</v>
      </c>
      <c r="B42" s="752">
        <v>1434.6978999999819</v>
      </c>
      <c r="C42" s="752">
        <v>43.589800000000054</v>
      </c>
      <c r="D42" s="752">
        <v>32.008299999999977</v>
      </c>
      <c r="E42" s="752">
        <v>1510.295999999975</v>
      </c>
    </row>
    <row r="43" spans="1:5">
      <c r="A43" s="735" t="s">
        <v>21</v>
      </c>
      <c r="B43" s="752">
        <v>469.36039999999849</v>
      </c>
      <c r="C43" s="752">
        <v>45.752800000000093</v>
      </c>
      <c r="D43" s="752">
        <v>60.793400000000062</v>
      </c>
      <c r="E43" s="752">
        <v>575.90659999999559</v>
      </c>
    </row>
    <row r="44" spans="1:5">
      <c r="A44" s="735" t="s">
        <v>20</v>
      </c>
      <c r="B44" s="752">
        <v>1329.9643999999216</v>
      </c>
      <c r="C44" s="752">
        <v>135.0720000000008</v>
      </c>
      <c r="D44" s="752">
        <v>173.17470000000083</v>
      </c>
      <c r="E44" s="752">
        <v>1638.2110999998808</v>
      </c>
    </row>
    <row r="45" spans="1:5">
      <c r="A45" s="739" t="s">
        <v>19</v>
      </c>
      <c r="B45" s="759">
        <v>3234.0226999999022</v>
      </c>
      <c r="C45" s="759">
        <v>224.41460000000095</v>
      </c>
      <c r="D45" s="759">
        <v>265.97640000000087</v>
      </c>
      <c r="E45" s="759">
        <v>3724.4136999998514</v>
      </c>
    </row>
    <row r="46" spans="1:5">
      <c r="A46" s="735" t="s">
        <v>18</v>
      </c>
      <c r="B46" s="752">
        <v>1633.4349999999542</v>
      </c>
      <c r="C46" s="752">
        <v>97.308700000000385</v>
      </c>
      <c r="D46" s="752">
        <v>30.608900000000002</v>
      </c>
      <c r="E46" s="752">
        <v>1761.3525999999381</v>
      </c>
    </row>
    <row r="47" spans="1:5">
      <c r="A47" s="735" t="s">
        <v>17</v>
      </c>
      <c r="B47" s="752">
        <v>2136.9869999999469</v>
      </c>
      <c r="C47" s="752">
        <v>92.464500000000314</v>
      </c>
      <c r="D47" s="752">
        <v>69.250800000000126</v>
      </c>
      <c r="E47" s="752">
        <v>2298.7022999999258</v>
      </c>
    </row>
    <row r="48" spans="1:5">
      <c r="A48" s="735" t="s">
        <v>16</v>
      </c>
      <c r="B48" s="752">
        <v>2405.3333999999595</v>
      </c>
      <c r="C48" s="752">
        <v>128.6731000000008</v>
      </c>
      <c r="D48" s="752">
        <v>10.353799999999994</v>
      </c>
      <c r="E48" s="752">
        <v>2544.3602999999493</v>
      </c>
    </row>
    <row r="49" spans="1:5">
      <c r="A49" s="727" t="s">
        <v>15</v>
      </c>
      <c r="B49" s="759">
        <v>6175.7553999998609</v>
      </c>
      <c r="C49" s="759">
        <v>318.44630000000154</v>
      </c>
      <c r="D49" s="759">
        <v>110.21350000000012</v>
      </c>
      <c r="E49" s="759">
        <v>6604.415199999813</v>
      </c>
    </row>
    <row r="50" spans="1:5">
      <c r="A50" s="729" t="s">
        <v>14</v>
      </c>
      <c r="B50" s="759">
        <v>13888.302999999702</v>
      </c>
      <c r="C50" s="759">
        <v>724.53480000000309</v>
      </c>
      <c r="D50" s="759">
        <v>505.63970000000097</v>
      </c>
      <c r="E50" s="759">
        <v>15118.47749999959</v>
      </c>
    </row>
    <row r="51" spans="1:5">
      <c r="A51" s="735" t="s">
        <v>13</v>
      </c>
      <c r="B51" s="752">
        <v>4111.1485999999986</v>
      </c>
      <c r="C51" s="752">
        <v>135.29620000000028</v>
      </c>
      <c r="D51" s="752">
        <v>126.20470000000007</v>
      </c>
      <c r="E51" s="752">
        <v>4372.649500000005</v>
      </c>
    </row>
    <row r="52" spans="1:5">
      <c r="A52" s="735" t="s">
        <v>12</v>
      </c>
      <c r="B52" s="752">
        <v>6217.9537000000118</v>
      </c>
      <c r="C52" s="752">
        <v>495.40959999999944</v>
      </c>
      <c r="D52" s="752">
        <v>30.548399999999997</v>
      </c>
      <c r="E52" s="752">
        <v>6743.9117000000269</v>
      </c>
    </row>
    <row r="53" spans="1:5">
      <c r="A53" s="735" t="s">
        <v>11</v>
      </c>
      <c r="B53" s="752">
        <v>169.40090000000015</v>
      </c>
      <c r="C53" s="752">
        <v>31.499100000000023</v>
      </c>
      <c r="D53" s="752">
        <v>14.133999999999977</v>
      </c>
      <c r="E53" s="752">
        <v>215.03400000000121</v>
      </c>
    </row>
    <row r="54" spans="1:5">
      <c r="A54" s="727" t="s">
        <v>10</v>
      </c>
      <c r="B54" s="759">
        <v>10498.50320000001</v>
      </c>
      <c r="C54" s="759">
        <v>662.20489999999972</v>
      </c>
      <c r="D54" s="759">
        <v>170.88710000000006</v>
      </c>
      <c r="E54" s="759">
        <v>11331.595200000034</v>
      </c>
    </row>
    <row r="55" spans="1:5">
      <c r="A55" s="735" t="s">
        <v>9</v>
      </c>
      <c r="B55" s="752">
        <v>237.04770000000096</v>
      </c>
      <c r="C55" s="752">
        <v>69.096700000000695</v>
      </c>
      <c r="D55" s="752">
        <v>143.27150000000037</v>
      </c>
      <c r="E55" s="752">
        <v>449.41589999999542</v>
      </c>
    </row>
    <row r="56" spans="1:5">
      <c r="A56" s="735" t="s">
        <v>8</v>
      </c>
      <c r="B56" s="752">
        <v>611.53029999999796</v>
      </c>
      <c r="C56" s="752">
        <v>49.992800000000159</v>
      </c>
      <c r="D56" s="752">
        <v>23.936999999999987</v>
      </c>
      <c r="E56" s="752">
        <v>685.46009999999421</v>
      </c>
    </row>
    <row r="57" spans="1:5">
      <c r="A57" s="738" t="s">
        <v>7</v>
      </c>
      <c r="B57" s="752">
        <v>192.22330000000051</v>
      </c>
      <c r="C57" s="752">
        <v>50.856900000000259</v>
      </c>
      <c r="D57" s="752">
        <v>60.699700000000149</v>
      </c>
      <c r="E57" s="752">
        <v>303.77990000000017</v>
      </c>
    </row>
    <row r="58" spans="1:5">
      <c r="A58" s="727" t="s">
        <v>6</v>
      </c>
      <c r="B58" s="759">
        <v>1040.8012999999994</v>
      </c>
      <c r="C58" s="759">
        <v>169.94640000000112</v>
      </c>
      <c r="D58" s="759">
        <v>227.90820000000051</v>
      </c>
      <c r="E58" s="759">
        <v>1438.65589999999</v>
      </c>
    </row>
    <row r="59" spans="1:5">
      <c r="A59" s="736" t="s">
        <v>5</v>
      </c>
      <c r="B59" s="752">
        <v>14690.646700000223</v>
      </c>
      <c r="C59" s="752">
        <v>516.39669999999614</v>
      </c>
      <c r="D59" s="752">
        <v>95.299600000000069</v>
      </c>
      <c r="E59" s="752">
        <v>15302.343000000303</v>
      </c>
    </row>
    <row r="60" spans="1:5">
      <c r="A60" s="735" t="s">
        <v>4</v>
      </c>
      <c r="B60" s="752">
        <v>64.607000000000042</v>
      </c>
      <c r="C60" s="752">
        <v>20.930799999999966</v>
      </c>
      <c r="D60" s="752">
        <v>2.7078999999999995</v>
      </c>
      <c r="E60" s="752">
        <v>88.245700000000141</v>
      </c>
    </row>
    <row r="61" spans="1:5">
      <c r="A61" s="735" t="s">
        <v>3</v>
      </c>
      <c r="B61" s="752">
        <v>981.97399999999334</v>
      </c>
      <c r="C61" s="752">
        <v>75.125900000000129</v>
      </c>
      <c r="D61" s="752">
        <v>20.786399999999993</v>
      </c>
      <c r="E61" s="752">
        <v>1077.8862999999881</v>
      </c>
    </row>
    <row r="62" spans="1:5">
      <c r="A62" s="727" t="s">
        <v>2</v>
      </c>
      <c r="B62" s="759">
        <v>15737.227700000216</v>
      </c>
      <c r="C62" s="759">
        <v>612.45339999999624</v>
      </c>
      <c r="D62" s="759">
        <v>118.79390000000006</v>
      </c>
      <c r="E62" s="759">
        <v>16468.47500000029</v>
      </c>
    </row>
    <row r="63" spans="1:5">
      <c r="A63" s="729" t="s">
        <v>1</v>
      </c>
      <c r="B63" s="759">
        <v>27276.532200000227</v>
      </c>
      <c r="C63" s="759">
        <v>1444.6046999999971</v>
      </c>
      <c r="D63" s="759">
        <v>517.58920000000057</v>
      </c>
      <c r="E63" s="759">
        <v>29238.726100000313</v>
      </c>
    </row>
    <row r="64" spans="1:5">
      <c r="A64" s="727" t="s">
        <v>290</v>
      </c>
      <c r="B64" s="759">
        <v>42636.092799999897</v>
      </c>
      <c r="C64" s="759">
        <v>2355.4770000000017</v>
      </c>
      <c r="D64" s="759">
        <v>1089.5197000000019</v>
      </c>
      <c r="E64" s="759">
        <v>46081.089499999835</v>
      </c>
    </row>
    <row r="65" spans="1:5">
      <c r="A65" s="1074" t="s">
        <v>829</v>
      </c>
      <c r="B65" s="1074"/>
      <c r="C65" s="1074"/>
      <c r="D65" s="1074"/>
      <c r="E65" s="1074"/>
    </row>
    <row r="66" spans="1:5">
      <c r="A66" s="735" t="s">
        <v>44</v>
      </c>
      <c r="B66" s="752">
        <v>1.2E-2</v>
      </c>
      <c r="C66" s="752">
        <v>5.7999999999999996E-2</v>
      </c>
      <c r="D66" s="752" t="s">
        <v>828</v>
      </c>
      <c r="E66" s="752">
        <v>7.0000000000000007E-2</v>
      </c>
    </row>
    <row r="67" spans="1:5">
      <c r="A67" s="735" t="s">
        <v>28</v>
      </c>
      <c r="B67" s="752">
        <v>8.3896999999999764</v>
      </c>
      <c r="C67" s="752">
        <v>5.0725999999999924</v>
      </c>
      <c r="D67" s="752">
        <v>1.3580000000000008</v>
      </c>
      <c r="E67" s="752">
        <v>14.820299999999904</v>
      </c>
    </row>
    <row r="68" spans="1:5">
      <c r="A68" s="729" t="s">
        <v>27</v>
      </c>
      <c r="B68" s="759">
        <v>8.4016999999999769</v>
      </c>
      <c r="C68" s="759">
        <v>5.1305999999999923</v>
      </c>
      <c r="D68" s="759">
        <v>1.3580000000000008</v>
      </c>
      <c r="E68" s="759">
        <v>14.890299999999904</v>
      </c>
    </row>
    <row r="69" spans="1:5">
      <c r="A69" s="735" t="s">
        <v>26</v>
      </c>
      <c r="B69" s="752">
        <v>4.2521999999999975</v>
      </c>
      <c r="C69" s="752">
        <v>1.5506999999999995</v>
      </c>
      <c r="D69" s="752">
        <v>0.41600000000000004</v>
      </c>
      <c r="E69" s="752">
        <v>6.2188999999999925</v>
      </c>
    </row>
    <row r="70" spans="1:5">
      <c r="A70" s="743" t="s">
        <v>25</v>
      </c>
      <c r="B70" s="752">
        <v>1.9441000000000006</v>
      </c>
      <c r="C70" s="752">
        <v>0.4048000000000001</v>
      </c>
      <c r="D70" s="752">
        <v>0.125</v>
      </c>
      <c r="E70" s="752">
        <v>2.4739</v>
      </c>
    </row>
    <row r="71" spans="1:5">
      <c r="A71" s="742" t="s">
        <v>24</v>
      </c>
      <c r="B71" s="752">
        <v>1.0063000000000004</v>
      </c>
      <c r="C71" s="752">
        <v>0.29700000000000004</v>
      </c>
      <c r="D71" s="752">
        <v>0.16900000000000001</v>
      </c>
      <c r="E71" s="752">
        <v>1.4723000000000006</v>
      </c>
    </row>
    <row r="72" spans="1:5">
      <c r="A72" s="727" t="s">
        <v>23</v>
      </c>
      <c r="B72" s="759">
        <v>7.2025999999999986</v>
      </c>
      <c r="C72" s="759">
        <v>2.2524999999999995</v>
      </c>
      <c r="D72" s="759">
        <v>0.71000000000000008</v>
      </c>
      <c r="E72" s="759">
        <v>10.165099999999994</v>
      </c>
    </row>
    <row r="73" spans="1:5">
      <c r="A73" s="735" t="s">
        <v>22</v>
      </c>
      <c r="B73" s="752">
        <v>1.1635000000000006</v>
      </c>
      <c r="C73" s="752">
        <v>0.2026</v>
      </c>
      <c r="D73" s="752">
        <v>0.24400000000000002</v>
      </c>
      <c r="E73" s="752">
        <v>1.6101000000000005</v>
      </c>
    </row>
    <row r="74" spans="1:5">
      <c r="A74" s="735" t="s">
        <v>21</v>
      </c>
      <c r="B74" s="752">
        <v>0.8994000000000002</v>
      </c>
      <c r="C74" s="752">
        <v>0.37100000000000011</v>
      </c>
      <c r="D74" s="752">
        <v>0.38479999999999998</v>
      </c>
      <c r="E74" s="752">
        <v>1.6552000000000007</v>
      </c>
    </row>
    <row r="75" spans="1:5">
      <c r="A75" s="735" t="s">
        <v>20</v>
      </c>
      <c r="B75" s="752">
        <v>3.4071999999999991</v>
      </c>
      <c r="C75" s="752">
        <v>0.62820000000000031</v>
      </c>
      <c r="D75" s="752">
        <v>0.88400000000000034</v>
      </c>
      <c r="E75" s="752">
        <v>4.9193999999999969</v>
      </c>
    </row>
    <row r="76" spans="1:5">
      <c r="A76" s="739" t="s">
        <v>19</v>
      </c>
      <c r="B76" s="759">
        <v>5.4701000000000004</v>
      </c>
      <c r="C76" s="759">
        <v>1.2018000000000004</v>
      </c>
      <c r="D76" s="759">
        <v>1.5128000000000004</v>
      </c>
      <c r="E76" s="759">
        <v>8.1846999999999976</v>
      </c>
    </row>
    <row r="77" spans="1:5">
      <c r="A77" s="735" t="s">
        <v>18</v>
      </c>
      <c r="B77" s="752">
        <v>3.6337999999999981</v>
      </c>
      <c r="C77" s="752">
        <v>0.80150000000000043</v>
      </c>
      <c r="D77" s="752">
        <v>8.5999999999999993E-2</v>
      </c>
      <c r="E77" s="752">
        <v>4.5212999999999983</v>
      </c>
    </row>
    <row r="78" spans="1:5">
      <c r="A78" s="735" t="s">
        <v>17</v>
      </c>
      <c r="B78" s="752">
        <v>2.4828000000000006</v>
      </c>
      <c r="C78" s="752">
        <v>0.96040000000000048</v>
      </c>
      <c r="D78" s="752">
        <v>0.90000000000000047</v>
      </c>
      <c r="E78" s="752">
        <v>4.3431999999999968</v>
      </c>
    </row>
    <row r="79" spans="1:5">
      <c r="A79" s="735" t="s">
        <v>16</v>
      </c>
      <c r="B79" s="752">
        <v>3.0605999999999973</v>
      </c>
      <c r="C79" s="752">
        <v>0.79660000000000042</v>
      </c>
      <c r="D79" s="752">
        <v>8.8999999999999996E-2</v>
      </c>
      <c r="E79" s="752">
        <v>3.9461999999999988</v>
      </c>
    </row>
    <row r="80" spans="1:5">
      <c r="A80" s="727" t="s">
        <v>15</v>
      </c>
      <c r="B80" s="759">
        <v>9.1771999999999956</v>
      </c>
      <c r="C80" s="759">
        <v>2.5585000000000013</v>
      </c>
      <c r="D80" s="759">
        <v>1.0750000000000004</v>
      </c>
      <c r="E80" s="759">
        <v>12.810699999999995</v>
      </c>
    </row>
    <row r="81" spans="1:5">
      <c r="A81" s="729" t="s">
        <v>14</v>
      </c>
      <c r="B81" s="759">
        <v>21.849899999999995</v>
      </c>
      <c r="C81" s="759">
        <v>6.0128000000000021</v>
      </c>
      <c r="D81" s="759">
        <v>3.2978000000000005</v>
      </c>
      <c r="E81" s="759">
        <v>31.160499999999985</v>
      </c>
    </row>
    <row r="82" spans="1:5">
      <c r="A82" s="735" t="s">
        <v>13</v>
      </c>
      <c r="B82" s="752">
        <v>3.6252999999999962</v>
      </c>
      <c r="C82" s="752">
        <v>2.2240999999999991</v>
      </c>
      <c r="D82" s="752">
        <v>1.1408000000000005</v>
      </c>
      <c r="E82" s="752">
        <v>6.9901999999999944</v>
      </c>
    </row>
    <row r="83" spans="1:5">
      <c r="A83" s="735" t="s">
        <v>12</v>
      </c>
      <c r="B83" s="752">
        <v>0.45650000000000002</v>
      </c>
      <c r="C83" s="752">
        <v>0.30350000000000005</v>
      </c>
      <c r="D83" s="752">
        <v>0.06</v>
      </c>
      <c r="E83" s="752">
        <v>0.82000000000000028</v>
      </c>
    </row>
    <row r="84" spans="1:5">
      <c r="A84" s="735" t="s">
        <v>11</v>
      </c>
      <c r="B84" s="752">
        <v>0.432</v>
      </c>
      <c r="C84" s="752">
        <v>0.21800000000000003</v>
      </c>
      <c r="D84" s="752">
        <v>0.15309999999999999</v>
      </c>
      <c r="E84" s="752">
        <v>0.80310000000000037</v>
      </c>
    </row>
    <row r="85" spans="1:5">
      <c r="A85" s="727" t="s">
        <v>10</v>
      </c>
      <c r="B85" s="759">
        <v>4.5137999999999963</v>
      </c>
      <c r="C85" s="759">
        <v>2.7455999999999992</v>
      </c>
      <c r="D85" s="759">
        <v>1.3539000000000005</v>
      </c>
      <c r="E85" s="759">
        <v>8.6132999999999953</v>
      </c>
    </row>
    <row r="86" spans="1:5">
      <c r="A86" s="735" t="s">
        <v>9</v>
      </c>
      <c r="B86" s="752">
        <v>2.1591999999999993</v>
      </c>
      <c r="C86" s="752">
        <v>2.3810999999999978</v>
      </c>
      <c r="D86" s="752">
        <v>3.4258999999999991</v>
      </c>
      <c r="E86" s="752">
        <v>7.9661999999999846</v>
      </c>
    </row>
    <row r="87" spans="1:5">
      <c r="A87" s="735" t="s">
        <v>8</v>
      </c>
      <c r="B87" s="752">
        <v>1.6030000000000002</v>
      </c>
      <c r="C87" s="752">
        <v>0.98150000000000048</v>
      </c>
      <c r="D87" s="752">
        <v>0.48760000000000003</v>
      </c>
      <c r="E87" s="752">
        <v>3.0720999999999963</v>
      </c>
    </row>
    <row r="88" spans="1:5">
      <c r="A88" s="738" t="s">
        <v>7</v>
      </c>
      <c r="B88" s="752">
        <v>1.0102000000000004</v>
      </c>
      <c r="C88" s="752">
        <v>0.6525000000000003</v>
      </c>
      <c r="D88" s="752">
        <v>0.66600000000000026</v>
      </c>
      <c r="E88" s="752">
        <v>2.3287000000000013</v>
      </c>
    </row>
    <row r="89" spans="1:5">
      <c r="A89" s="727" t="s">
        <v>6</v>
      </c>
      <c r="B89" s="759">
        <v>4.7724000000000002</v>
      </c>
      <c r="C89" s="759">
        <v>4.0150999999999986</v>
      </c>
      <c r="D89" s="759">
        <v>4.5794999999999995</v>
      </c>
      <c r="E89" s="759">
        <v>13.366999999999983</v>
      </c>
    </row>
    <row r="90" spans="1:5">
      <c r="A90" s="736" t="s">
        <v>5</v>
      </c>
      <c r="B90" s="752">
        <v>3.957399999999998</v>
      </c>
      <c r="C90" s="752">
        <v>2.2345999999999986</v>
      </c>
      <c r="D90" s="752">
        <v>1.0339000000000005</v>
      </c>
      <c r="E90" s="752">
        <v>7.2258999999999896</v>
      </c>
    </row>
    <row r="91" spans="1:5">
      <c r="A91" s="735" t="s">
        <v>4</v>
      </c>
      <c r="B91" s="752">
        <v>0.61690000000000011</v>
      </c>
      <c r="C91" s="752">
        <v>0.7715000000000003</v>
      </c>
      <c r="D91" s="752">
        <v>4.5200000000000004E-2</v>
      </c>
      <c r="E91" s="752">
        <v>1.4336000000000009</v>
      </c>
    </row>
    <row r="92" spans="1:5">
      <c r="A92" s="735" t="s">
        <v>3</v>
      </c>
      <c r="B92" s="752">
        <v>1.804</v>
      </c>
      <c r="C92" s="752">
        <v>1.0307000000000006</v>
      </c>
      <c r="D92" s="752">
        <v>0.106</v>
      </c>
      <c r="E92" s="752">
        <v>2.9406999999999983</v>
      </c>
    </row>
    <row r="93" spans="1:5">
      <c r="A93" s="727" t="s">
        <v>2</v>
      </c>
      <c r="B93" s="759">
        <v>6.3782999999999985</v>
      </c>
      <c r="C93" s="759">
        <v>4.0367999999999995</v>
      </c>
      <c r="D93" s="759">
        <v>1.1851000000000005</v>
      </c>
      <c r="E93" s="759">
        <v>11.600199999999989</v>
      </c>
    </row>
    <row r="94" spans="1:5">
      <c r="A94" s="729" t="s">
        <v>1</v>
      </c>
      <c r="B94" s="759">
        <v>15.664499999999995</v>
      </c>
      <c r="C94" s="759">
        <v>10.797499999999998</v>
      </c>
      <c r="D94" s="759">
        <v>7.1185000000000018</v>
      </c>
      <c r="E94" s="759">
        <v>33.580499999999965</v>
      </c>
    </row>
    <row r="95" spans="1:5">
      <c r="A95" s="727" t="s">
        <v>290</v>
      </c>
      <c r="B95" s="759">
        <v>45.916099999999972</v>
      </c>
      <c r="C95" s="759">
        <v>21.940899999999985</v>
      </c>
      <c r="D95" s="759">
        <v>11.774300000000002</v>
      </c>
      <c r="E95" s="759">
        <v>79.63129999999984</v>
      </c>
    </row>
    <row r="96" spans="1:5">
      <c r="A96" s="1074" t="s">
        <v>827</v>
      </c>
      <c r="B96" s="1074"/>
      <c r="C96" s="1074"/>
      <c r="D96" s="1074"/>
      <c r="E96" s="1074"/>
    </row>
    <row r="97" spans="1:5">
      <c r="A97" s="735" t="s">
        <v>44</v>
      </c>
      <c r="B97" s="752">
        <v>1773.621599999999</v>
      </c>
      <c r="C97" s="752">
        <v>19.620799999999999</v>
      </c>
      <c r="D97" s="752">
        <v>17.089500000000008</v>
      </c>
      <c r="E97" s="752">
        <v>1810.3318999999979</v>
      </c>
    </row>
    <row r="98" spans="1:5">
      <c r="A98" s="735" t="s">
        <v>28</v>
      </c>
      <c r="B98" s="752">
        <v>977.54149999997969</v>
      </c>
      <c r="C98" s="752">
        <v>128.56070000000042</v>
      </c>
      <c r="D98" s="752">
        <v>48.905100000000054</v>
      </c>
      <c r="E98" s="752">
        <v>1155.0072999999657</v>
      </c>
    </row>
    <row r="99" spans="1:5">
      <c r="A99" s="729" t="s">
        <v>27</v>
      </c>
      <c r="B99" s="759">
        <v>2751.1630999999788</v>
      </c>
      <c r="C99" s="759">
        <v>148.18150000000043</v>
      </c>
      <c r="D99" s="759">
        <v>65.994600000000062</v>
      </c>
      <c r="E99" s="759">
        <v>2965.3391999999635</v>
      </c>
    </row>
    <row r="100" spans="1:5">
      <c r="A100" s="735" t="s">
        <v>26</v>
      </c>
      <c r="B100" s="752">
        <v>1158.5225999999673</v>
      </c>
      <c r="C100" s="752">
        <v>62.88450000000023</v>
      </c>
      <c r="D100" s="752">
        <v>40.426799999999993</v>
      </c>
      <c r="E100" s="752">
        <v>1261.8338999999562</v>
      </c>
    </row>
    <row r="101" spans="1:5">
      <c r="A101" s="743" t="s">
        <v>25</v>
      </c>
      <c r="B101" s="752">
        <v>529.43139999999903</v>
      </c>
      <c r="C101" s="752">
        <v>36.836900000000099</v>
      </c>
      <c r="D101" s="752">
        <v>17.388099999999998</v>
      </c>
      <c r="E101" s="752">
        <v>583.65639999999814</v>
      </c>
    </row>
    <row r="102" spans="1:5">
      <c r="A102" s="742" t="s">
        <v>24</v>
      </c>
      <c r="B102" s="752">
        <v>2743.8287999999652</v>
      </c>
      <c r="C102" s="752">
        <v>53.025900000000235</v>
      </c>
      <c r="D102" s="752">
        <v>33.2515</v>
      </c>
      <c r="E102" s="752">
        <v>2830.1061999999533</v>
      </c>
    </row>
    <row r="103" spans="1:5">
      <c r="A103" s="727" t="s">
        <v>23</v>
      </c>
      <c r="B103" s="759">
        <v>4431.7827999999317</v>
      </c>
      <c r="C103" s="759">
        <v>152.74730000000056</v>
      </c>
      <c r="D103" s="759">
        <v>91.066399999999987</v>
      </c>
      <c r="E103" s="759">
        <v>4675.5964999999078</v>
      </c>
    </row>
    <row r="104" spans="1:5">
      <c r="A104" s="735" t="s">
        <v>22</v>
      </c>
      <c r="B104" s="752">
        <v>1375.2897999999825</v>
      </c>
      <c r="C104" s="752">
        <v>33.222500000000046</v>
      </c>
      <c r="D104" s="752">
        <v>22.842399999999977</v>
      </c>
      <c r="E104" s="752">
        <v>1431.3546999999762</v>
      </c>
    </row>
    <row r="105" spans="1:5">
      <c r="A105" s="735" t="s">
        <v>21</v>
      </c>
      <c r="B105" s="752">
        <v>428.04129999999896</v>
      </c>
      <c r="C105" s="752">
        <v>35.761300000000119</v>
      </c>
      <c r="D105" s="752">
        <v>40.634300000000096</v>
      </c>
      <c r="E105" s="752">
        <v>504.43689999999958</v>
      </c>
    </row>
    <row r="106" spans="1:5">
      <c r="A106" s="735" t="s">
        <v>20</v>
      </c>
      <c r="B106" s="752">
        <v>1069.4070999999592</v>
      </c>
      <c r="C106" s="752">
        <v>99.055100000000721</v>
      </c>
      <c r="D106" s="752">
        <v>135.40940000000029</v>
      </c>
      <c r="E106" s="752">
        <v>1303.8715999999167</v>
      </c>
    </row>
    <row r="107" spans="1:5">
      <c r="A107" s="739" t="s">
        <v>19</v>
      </c>
      <c r="B107" s="759">
        <v>2872.7381999999407</v>
      </c>
      <c r="C107" s="759">
        <v>168.03890000000089</v>
      </c>
      <c r="D107" s="759">
        <v>198.88610000000037</v>
      </c>
      <c r="E107" s="759">
        <v>3239.6631999998926</v>
      </c>
    </row>
    <row r="108" spans="1:5">
      <c r="A108" s="735" t="s">
        <v>18</v>
      </c>
      <c r="B108" s="752">
        <v>2122.947899999951</v>
      </c>
      <c r="C108" s="752">
        <v>67.958900000000369</v>
      </c>
      <c r="D108" s="752">
        <v>27.796300000000002</v>
      </c>
      <c r="E108" s="752">
        <v>2218.7030999999474</v>
      </c>
    </row>
    <row r="109" spans="1:5">
      <c r="A109" s="735" t="s">
        <v>17</v>
      </c>
      <c r="B109" s="752">
        <v>1973.1344999999369</v>
      </c>
      <c r="C109" s="752">
        <v>67.38780000000034</v>
      </c>
      <c r="D109" s="752">
        <v>38.909800000000018</v>
      </c>
      <c r="E109" s="752">
        <v>2079.4320999999227</v>
      </c>
    </row>
    <row r="110" spans="1:5">
      <c r="A110" s="735" t="s">
        <v>16</v>
      </c>
      <c r="B110" s="752">
        <v>2268.7184999999595</v>
      </c>
      <c r="C110" s="752">
        <v>73.007200000000054</v>
      </c>
      <c r="D110" s="752">
        <v>6.6077999999999921</v>
      </c>
      <c r="E110" s="752">
        <v>2348.3334999999533</v>
      </c>
    </row>
    <row r="111" spans="1:5">
      <c r="A111" s="727" t="s">
        <v>15</v>
      </c>
      <c r="B111" s="759">
        <v>6364.8008999998474</v>
      </c>
      <c r="C111" s="759">
        <v>208.35390000000075</v>
      </c>
      <c r="D111" s="759">
        <v>73.313900000000018</v>
      </c>
      <c r="E111" s="759">
        <v>6646.468699999823</v>
      </c>
    </row>
    <row r="112" spans="1:5">
      <c r="A112" s="729" t="s">
        <v>14</v>
      </c>
      <c r="B112" s="759">
        <v>13669.321899999719</v>
      </c>
      <c r="C112" s="759">
        <v>529.14010000000223</v>
      </c>
      <c r="D112" s="759">
        <v>363.26640000000032</v>
      </c>
      <c r="E112" s="759">
        <v>14561.728399999625</v>
      </c>
    </row>
    <row r="113" spans="1:5">
      <c r="A113" s="735" t="s">
        <v>13</v>
      </c>
      <c r="B113" s="752">
        <v>4265.9814999999917</v>
      </c>
      <c r="C113" s="752">
        <v>145.59440000000052</v>
      </c>
      <c r="D113" s="752">
        <v>91.080700000000135</v>
      </c>
      <c r="E113" s="752">
        <v>4502.6565999999675</v>
      </c>
    </row>
    <row r="114" spans="1:5">
      <c r="A114" s="735" t="s">
        <v>12</v>
      </c>
      <c r="B114" s="752">
        <v>6198.435300000001</v>
      </c>
      <c r="C114" s="752">
        <v>457.60149999999913</v>
      </c>
      <c r="D114" s="752">
        <v>27.082999999999991</v>
      </c>
      <c r="E114" s="752">
        <v>6683.1198000000149</v>
      </c>
    </row>
    <row r="115" spans="1:5">
      <c r="A115" s="735" t="s">
        <v>11</v>
      </c>
      <c r="B115" s="752">
        <v>150.84640000000007</v>
      </c>
      <c r="C115" s="752">
        <v>25.266400000000019</v>
      </c>
      <c r="D115" s="752">
        <v>9.8356999999999868</v>
      </c>
      <c r="E115" s="752">
        <v>185.94850000000082</v>
      </c>
    </row>
    <row r="116" spans="1:5">
      <c r="A116" s="727" t="s">
        <v>10</v>
      </c>
      <c r="B116" s="759">
        <v>10615.263199999992</v>
      </c>
      <c r="C116" s="759">
        <v>628.46229999999969</v>
      </c>
      <c r="D116" s="759">
        <v>127.99940000000011</v>
      </c>
      <c r="E116" s="759">
        <v>11371.724899999983</v>
      </c>
    </row>
    <row r="117" spans="1:5">
      <c r="A117" s="735" t="s">
        <v>9</v>
      </c>
      <c r="B117" s="752">
        <v>174.24090000000081</v>
      </c>
      <c r="C117" s="752">
        <v>45.614000000000239</v>
      </c>
      <c r="D117" s="752">
        <v>86.054800000000114</v>
      </c>
      <c r="E117" s="752">
        <v>305.90970000000289</v>
      </c>
    </row>
    <row r="118" spans="1:5">
      <c r="A118" s="735" t="s">
        <v>8</v>
      </c>
      <c r="B118" s="752">
        <v>373.13429999999948</v>
      </c>
      <c r="C118" s="752">
        <v>35.796400000000006</v>
      </c>
      <c r="D118" s="752">
        <v>13.6281</v>
      </c>
      <c r="E118" s="752">
        <v>422.55880000000008</v>
      </c>
    </row>
    <row r="119" spans="1:5">
      <c r="A119" s="738" t="s">
        <v>7</v>
      </c>
      <c r="B119" s="752">
        <v>123.40140000000019</v>
      </c>
      <c r="C119" s="752">
        <v>42.334100000000184</v>
      </c>
      <c r="D119" s="752">
        <v>38.595400000000026</v>
      </c>
      <c r="E119" s="752">
        <v>204.33090000000138</v>
      </c>
    </row>
    <row r="120" spans="1:5">
      <c r="A120" s="727" t="s">
        <v>6</v>
      </c>
      <c r="B120" s="759">
        <v>670.77660000000049</v>
      </c>
      <c r="C120" s="759">
        <v>123.74450000000041</v>
      </c>
      <c r="D120" s="759">
        <v>138.27830000000014</v>
      </c>
      <c r="E120" s="759">
        <v>932.79940000000431</v>
      </c>
    </row>
    <row r="121" spans="1:5">
      <c r="A121" s="736" t="s">
        <v>5</v>
      </c>
      <c r="B121" s="752">
        <v>10061.856800000061</v>
      </c>
      <c r="C121" s="752">
        <v>362.94159999999846</v>
      </c>
      <c r="D121" s="752">
        <v>64.859400000000036</v>
      </c>
      <c r="E121" s="752">
        <v>10489.657800000063</v>
      </c>
    </row>
    <row r="122" spans="1:5">
      <c r="A122" s="735" t="s">
        <v>4</v>
      </c>
      <c r="B122" s="752">
        <v>69.020100000000042</v>
      </c>
      <c r="C122" s="752">
        <v>17.184499999999975</v>
      </c>
      <c r="D122" s="752">
        <v>1.3748000000000007</v>
      </c>
      <c r="E122" s="752">
        <v>87.579400000000092</v>
      </c>
    </row>
    <row r="123" spans="1:5">
      <c r="A123" s="735" t="s">
        <v>3</v>
      </c>
      <c r="B123" s="752">
        <v>601.4973999999977</v>
      </c>
      <c r="C123" s="752">
        <v>49.216200000000036</v>
      </c>
      <c r="D123" s="752">
        <v>9.4793999999999894</v>
      </c>
      <c r="E123" s="752">
        <v>660.19299999999521</v>
      </c>
    </row>
    <row r="124" spans="1:5">
      <c r="A124" s="727" t="s">
        <v>2</v>
      </c>
      <c r="B124" s="759">
        <v>10732.37430000006</v>
      </c>
      <c r="C124" s="759">
        <v>429.34229999999843</v>
      </c>
      <c r="D124" s="759">
        <v>75.713600000000028</v>
      </c>
      <c r="E124" s="759">
        <v>11237.430200000059</v>
      </c>
    </row>
    <row r="125" spans="1:5">
      <c r="A125" s="729" t="s">
        <v>1</v>
      </c>
      <c r="B125" s="759">
        <v>22018.414100000053</v>
      </c>
      <c r="C125" s="759">
        <v>1181.5490999999986</v>
      </c>
      <c r="D125" s="759">
        <v>341.99130000000025</v>
      </c>
      <c r="E125" s="759">
        <v>23541.954500000043</v>
      </c>
    </row>
    <row r="126" spans="1:5">
      <c r="A126" s="727" t="s">
        <v>290</v>
      </c>
      <c r="B126" s="759">
        <v>38438.899099999748</v>
      </c>
      <c r="C126" s="759">
        <v>1858.8707000000013</v>
      </c>
      <c r="D126" s="759">
        <v>771.25230000000067</v>
      </c>
      <c r="E126" s="759">
        <v>41069.022099999631</v>
      </c>
    </row>
    <row r="127" spans="1:5">
      <c r="A127" s="1074" t="s">
        <v>826</v>
      </c>
      <c r="B127" s="1074"/>
      <c r="C127" s="1074"/>
      <c r="D127" s="1074"/>
      <c r="E127" s="1074"/>
    </row>
    <row r="128" spans="1:5">
      <c r="A128" s="735" t="s">
        <v>44</v>
      </c>
      <c r="B128" s="752">
        <v>424.49720000000002</v>
      </c>
      <c r="C128" s="752">
        <v>0.49340000000000006</v>
      </c>
      <c r="D128" s="752">
        <v>4.2000000000000003E-2</v>
      </c>
      <c r="E128" s="752">
        <v>425.03260000000006</v>
      </c>
    </row>
    <row r="129" spans="1:5">
      <c r="A129" s="735" t="s">
        <v>28</v>
      </c>
      <c r="B129" s="752">
        <v>830.67159999998762</v>
      </c>
      <c r="C129" s="752">
        <v>41.600400000000064</v>
      </c>
      <c r="D129" s="752">
        <v>16.878299999999978</v>
      </c>
      <c r="E129" s="752">
        <v>889.15029999998444</v>
      </c>
    </row>
    <row r="130" spans="1:5">
      <c r="A130" s="729" t="s">
        <v>27</v>
      </c>
      <c r="B130" s="759">
        <v>1255.1687999999876</v>
      </c>
      <c r="C130" s="759">
        <v>42.093800000000066</v>
      </c>
      <c r="D130" s="759">
        <v>16.92029999999998</v>
      </c>
      <c r="E130" s="759">
        <v>1314.1828999999846</v>
      </c>
    </row>
    <row r="131" spans="1:5">
      <c r="A131" s="735" t="s">
        <v>26</v>
      </c>
      <c r="B131" s="752">
        <v>516.43869999999617</v>
      </c>
      <c r="C131" s="752">
        <v>27.235800000000051</v>
      </c>
      <c r="D131" s="752">
        <v>39.606800000000021</v>
      </c>
      <c r="E131" s="752">
        <v>583.28129999999203</v>
      </c>
    </row>
    <row r="132" spans="1:5">
      <c r="A132" s="743" t="s">
        <v>25</v>
      </c>
      <c r="B132" s="752">
        <v>212.87150000000003</v>
      </c>
      <c r="C132" s="752">
        <v>6.5947999999999887</v>
      </c>
      <c r="D132" s="752">
        <v>5.7579999999999982</v>
      </c>
      <c r="E132" s="752">
        <v>225.22430000000014</v>
      </c>
    </row>
    <row r="133" spans="1:5">
      <c r="A133" s="742" t="s">
        <v>24</v>
      </c>
      <c r="B133" s="752">
        <v>575.01369999999929</v>
      </c>
      <c r="C133" s="752">
        <v>7.1695999999999893</v>
      </c>
      <c r="D133" s="752">
        <v>12.911000000000001</v>
      </c>
      <c r="E133" s="752">
        <v>595.09429999999918</v>
      </c>
    </row>
    <row r="134" spans="1:5">
      <c r="A134" s="727" t="s">
        <v>23</v>
      </c>
      <c r="B134" s="759">
        <v>1304.3238999999955</v>
      </c>
      <c r="C134" s="759">
        <v>41.000200000000028</v>
      </c>
      <c r="D134" s="759">
        <v>58.275800000000018</v>
      </c>
      <c r="E134" s="759">
        <v>1403.5998999999915</v>
      </c>
    </row>
    <row r="135" spans="1:5">
      <c r="A135" s="735" t="s">
        <v>22</v>
      </c>
      <c r="B135" s="752">
        <v>430.10059999999953</v>
      </c>
      <c r="C135" s="752">
        <v>10.164699999999986</v>
      </c>
      <c r="D135" s="752">
        <v>9.2798999999999907</v>
      </c>
      <c r="E135" s="752">
        <v>449.54519999999962</v>
      </c>
    </row>
    <row r="136" spans="1:5">
      <c r="A136" s="735" t="s">
        <v>21</v>
      </c>
      <c r="B136" s="752">
        <v>123.6951</v>
      </c>
      <c r="C136" s="752">
        <v>9.6204999999999714</v>
      </c>
      <c r="D136" s="752">
        <v>19.774299999999972</v>
      </c>
      <c r="E136" s="752">
        <v>153.08990000000063</v>
      </c>
    </row>
    <row r="137" spans="1:5">
      <c r="A137" s="735" t="s">
        <v>20</v>
      </c>
      <c r="B137" s="752">
        <v>377.69140000000021</v>
      </c>
      <c r="C137" s="752">
        <v>35.519600000000089</v>
      </c>
      <c r="D137" s="752">
        <v>54.958199999999984</v>
      </c>
      <c r="E137" s="752">
        <v>468.16919999999897</v>
      </c>
    </row>
    <row r="138" spans="1:5">
      <c r="A138" s="739" t="s">
        <v>19</v>
      </c>
      <c r="B138" s="759">
        <v>931.48709999999983</v>
      </c>
      <c r="C138" s="759">
        <v>55.304800000000043</v>
      </c>
      <c r="D138" s="759">
        <v>84.012399999999943</v>
      </c>
      <c r="E138" s="759">
        <v>1070.8042999999991</v>
      </c>
    </row>
    <row r="139" spans="1:5">
      <c r="A139" s="735" t="s">
        <v>18</v>
      </c>
      <c r="B139" s="752">
        <v>1045.7558999999917</v>
      </c>
      <c r="C139" s="752">
        <v>30.034300000000048</v>
      </c>
      <c r="D139" s="752">
        <v>8.7575999999999912</v>
      </c>
      <c r="E139" s="752">
        <v>1084.5477999999857</v>
      </c>
    </row>
    <row r="140" spans="1:5">
      <c r="A140" s="735" t="s">
        <v>17</v>
      </c>
      <c r="B140" s="752">
        <v>1275.1084999999737</v>
      </c>
      <c r="C140" s="752">
        <v>25.416300000000003</v>
      </c>
      <c r="D140" s="752">
        <v>29.440999999999995</v>
      </c>
      <c r="E140" s="752">
        <v>1329.9657999999629</v>
      </c>
    </row>
    <row r="141" spans="1:5">
      <c r="A141" s="735" t="s">
        <v>16</v>
      </c>
      <c r="B141" s="752">
        <v>1365.7567999999858</v>
      </c>
      <c r="C141" s="752">
        <v>72.912400000000105</v>
      </c>
      <c r="D141" s="752">
        <v>3.6569999999999983</v>
      </c>
      <c r="E141" s="752">
        <v>1442.3261999999818</v>
      </c>
    </row>
    <row r="142" spans="1:5">
      <c r="A142" s="727" t="s">
        <v>15</v>
      </c>
      <c r="B142" s="759">
        <v>3686.6211999999514</v>
      </c>
      <c r="C142" s="759">
        <v>128.36300000000017</v>
      </c>
      <c r="D142" s="759">
        <v>41.855599999999981</v>
      </c>
      <c r="E142" s="759">
        <v>3856.8397999999302</v>
      </c>
    </row>
    <row r="143" spans="1:5">
      <c r="A143" s="729" t="s">
        <v>14</v>
      </c>
      <c r="B143" s="752">
        <v>5922.4321999999465</v>
      </c>
      <c r="C143" s="752">
        <v>224.66800000000023</v>
      </c>
      <c r="D143" s="752">
        <v>184.14379999999997</v>
      </c>
      <c r="E143" s="752">
        <v>6331.2439999999206</v>
      </c>
    </row>
    <row r="144" spans="1:5">
      <c r="A144" s="735" t="s">
        <v>13</v>
      </c>
      <c r="B144" s="752">
        <v>1370.4002999999859</v>
      </c>
      <c r="C144" s="752">
        <v>27.98769999999999</v>
      </c>
      <c r="D144" s="752">
        <v>38.323200000000007</v>
      </c>
      <c r="E144" s="752">
        <v>1436.7111999999761</v>
      </c>
    </row>
    <row r="145" spans="1:5">
      <c r="A145" s="735" t="s">
        <v>12</v>
      </c>
      <c r="B145" s="752">
        <v>1390.4739999999981</v>
      </c>
      <c r="C145" s="752">
        <v>50.895300000000049</v>
      </c>
      <c r="D145" s="752">
        <v>3.4053999999999998</v>
      </c>
      <c r="E145" s="752">
        <v>1444.774699999997</v>
      </c>
    </row>
    <row r="146" spans="1:5">
      <c r="A146" s="735" t="s">
        <v>11</v>
      </c>
      <c r="B146" s="752">
        <v>29.749100000000009</v>
      </c>
      <c r="C146" s="752">
        <v>6.0146999999999951</v>
      </c>
      <c r="D146" s="752">
        <v>4.1452</v>
      </c>
      <c r="E146" s="752">
        <v>39.909000000000056</v>
      </c>
    </row>
    <row r="147" spans="1:5">
      <c r="A147" s="727" t="s">
        <v>10</v>
      </c>
      <c r="B147" s="759">
        <v>2790.623399999984</v>
      </c>
      <c r="C147" s="759">
        <v>84.897700000000029</v>
      </c>
      <c r="D147" s="759">
        <v>45.87380000000001</v>
      </c>
      <c r="E147" s="759">
        <v>2921.3948999999734</v>
      </c>
    </row>
    <row r="148" spans="1:5">
      <c r="A148" s="735" t="s">
        <v>9</v>
      </c>
      <c r="B148" s="752">
        <v>75.254100000000165</v>
      </c>
      <c r="C148" s="752">
        <v>22.090799999999952</v>
      </c>
      <c r="D148" s="752">
        <v>54.545800000000021</v>
      </c>
      <c r="E148" s="752">
        <v>151.89070000000081</v>
      </c>
    </row>
    <row r="149" spans="1:5">
      <c r="A149" s="735" t="s">
        <v>8</v>
      </c>
      <c r="B149" s="752">
        <v>323.55740000000009</v>
      </c>
      <c r="C149" s="752">
        <v>22.283899999999988</v>
      </c>
      <c r="D149" s="752">
        <v>10.181299999999998</v>
      </c>
      <c r="E149" s="752">
        <v>356.02260000000047</v>
      </c>
    </row>
    <row r="150" spans="1:5">
      <c r="A150" s="738" t="s">
        <v>7</v>
      </c>
      <c r="B150" s="752">
        <v>87.031700000000072</v>
      </c>
      <c r="C150" s="752">
        <v>12.370299999999967</v>
      </c>
      <c r="D150" s="752">
        <v>33.931200000000011</v>
      </c>
      <c r="E150" s="752">
        <v>133.33320000000032</v>
      </c>
    </row>
    <row r="151" spans="1:5">
      <c r="A151" s="727" t="s">
        <v>6</v>
      </c>
      <c r="B151" s="759">
        <v>485.84320000000031</v>
      </c>
      <c r="C151" s="759">
        <v>56.744999999999905</v>
      </c>
      <c r="D151" s="759">
        <v>98.658300000000025</v>
      </c>
      <c r="E151" s="759">
        <v>641.24650000000156</v>
      </c>
    </row>
    <row r="152" spans="1:5">
      <c r="A152" s="736" t="s">
        <v>5</v>
      </c>
      <c r="B152" s="752">
        <v>6947.9370999999992</v>
      </c>
      <c r="C152" s="752">
        <v>177.28609999999995</v>
      </c>
      <c r="D152" s="752">
        <v>40.180999999999976</v>
      </c>
      <c r="E152" s="752">
        <v>7165.4042000000163</v>
      </c>
    </row>
    <row r="153" spans="1:5">
      <c r="A153" s="735" t="s">
        <v>4</v>
      </c>
      <c r="B153" s="752">
        <v>4.0443999999999996</v>
      </c>
      <c r="C153" s="752">
        <v>3.4763999999999999</v>
      </c>
      <c r="D153" s="752">
        <v>1.3624000000000003</v>
      </c>
      <c r="E153" s="752">
        <v>8.8831999999999951</v>
      </c>
    </row>
    <row r="154" spans="1:5">
      <c r="A154" s="735" t="s">
        <v>3</v>
      </c>
      <c r="B154" s="752">
        <v>405.09719999999999</v>
      </c>
      <c r="C154" s="752">
        <v>36.34520000000002</v>
      </c>
      <c r="D154" s="752">
        <v>11.201000000000001</v>
      </c>
      <c r="E154" s="752">
        <v>452.64339999999959</v>
      </c>
    </row>
    <row r="155" spans="1:5">
      <c r="A155" s="727" t="s">
        <v>2</v>
      </c>
      <c r="B155" s="759">
        <v>7357.0786999999991</v>
      </c>
      <c r="C155" s="759">
        <v>217.10769999999997</v>
      </c>
      <c r="D155" s="759">
        <v>52.744399999999978</v>
      </c>
      <c r="E155" s="759">
        <v>7626.9308000000165</v>
      </c>
    </row>
    <row r="156" spans="1:5">
      <c r="A156" s="729" t="s">
        <v>1</v>
      </c>
      <c r="B156" s="759">
        <v>10633.545299999985</v>
      </c>
      <c r="C156" s="759">
        <v>358.75039999999996</v>
      </c>
      <c r="D156" s="759">
        <v>197.27650000000003</v>
      </c>
      <c r="E156" s="759">
        <v>11189.572199999991</v>
      </c>
    </row>
    <row r="157" spans="1:5">
      <c r="A157" s="727" t="s">
        <v>290</v>
      </c>
      <c r="B157" s="759">
        <v>17811.146299999917</v>
      </c>
      <c r="C157" s="759">
        <v>625.51220000000023</v>
      </c>
      <c r="D157" s="759">
        <v>398.34059999999999</v>
      </c>
      <c r="E157" s="759">
        <v>18834.999099999895</v>
      </c>
    </row>
    <row r="158" spans="1:5">
      <c r="A158" s="1074" t="s">
        <v>806</v>
      </c>
      <c r="B158" s="1074"/>
      <c r="C158" s="1074"/>
      <c r="D158" s="1074"/>
      <c r="E158" s="1074"/>
    </row>
    <row r="159" spans="1:5">
      <c r="A159" s="735" t="s">
        <v>44</v>
      </c>
      <c r="B159" s="752">
        <v>2198.1308000000008</v>
      </c>
      <c r="C159" s="752">
        <v>20.172199999999997</v>
      </c>
      <c r="D159" s="752">
        <v>17.131499999999999</v>
      </c>
      <c r="E159" s="752">
        <v>2235.4345000000008</v>
      </c>
    </row>
    <row r="160" spans="1:5">
      <c r="A160" s="735" t="s">
        <v>28</v>
      </c>
      <c r="B160" s="752">
        <v>1816.6027999999662</v>
      </c>
      <c r="C160" s="752">
        <v>175.23370000000162</v>
      </c>
      <c r="D160" s="752">
        <v>67.14140000000009</v>
      </c>
      <c r="E160" s="752">
        <v>2058.9778999999362</v>
      </c>
    </row>
    <row r="161" spans="1:5">
      <c r="A161" s="729" t="s">
        <v>27</v>
      </c>
      <c r="B161" s="759">
        <v>4014.7335999999668</v>
      </c>
      <c r="C161" s="759">
        <v>195.40590000000162</v>
      </c>
      <c r="D161" s="759">
        <v>84.272900000000092</v>
      </c>
      <c r="E161" s="759">
        <v>4294.4123999999374</v>
      </c>
    </row>
    <row r="162" spans="1:5">
      <c r="A162" s="735" t="s">
        <v>26</v>
      </c>
      <c r="B162" s="752">
        <v>1679.2134999999778</v>
      </c>
      <c r="C162" s="752">
        <v>91.671000000000305</v>
      </c>
      <c r="D162" s="752">
        <v>80.44959999999999</v>
      </c>
      <c r="E162" s="752">
        <v>1851.3340999999648</v>
      </c>
    </row>
    <row r="163" spans="1:5">
      <c r="A163" s="743" t="s">
        <v>25</v>
      </c>
      <c r="B163" s="752">
        <v>744.24699999998973</v>
      </c>
      <c r="C163" s="752">
        <v>43.836500000000115</v>
      </c>
      <c r="D163" s="752">
        <v>23.271100000000004</v>
      </c>
      <c r="E163" s="752">
        <v>811.35459999998739</v>
      </c>
    </row>
    <row r="164" spans="1:5">
      <c r="A164" s="742" t="s">
        <v>24</v>
      </c>
      <c r="B164" s="752">
        <v>3319.8487999999711</v>
      </c>
      <c r="C164" s="752">
        <v>60.492500000000234</v>
      </c>
      <c r="D164" s="752">
        <v>46.331499999999998</v>
      </c>
      <c r="E164" s="752">
        <v>3426.6727999999725</v>
      </c>
    </row>
    <row r="165" spans="1:5">
      <c r="A165" s="727" t="s">
        <v>23</v>
      </c>
      <c r="B165" s="759">
        <v>5743.309299999939</v>
      </c>
      <c r="C165" s="759">
        <v>196.00000000000065</v>
      </c>
      <c r="D165" s="759">
        <v>150.0522</v>
      </c>
      <c r="E165" s="759">
        <v>6089.3614999999245</v>
      </c>
    </row>
    <row r="166" spans="1:5">
      <c r="A166" s="735" t="s">
        <v>22</v>
      </c>
      <c r="B166" s="752">
        <v>1806.5538999999819</v>
      </c>
      <c r="C166" s="752">
        <v>43.589800000000054</v>
      </c>
      <c r="D166" s="752">
        <v>32.366299999999974</v>
      </c>
      <c r="E166" s="752">
        <v>1882.509999999975</v>
      </c>
    </row>
    <row r="167" spans="1:5">
      <c r="A167" s="735" t="s">
        <v>21</v>
      </c>
      <c r="B167" s="752">
        <v>552.63579999999854</v>
      </c>
      <c r="C167" s="752">
        <v>45.752800000000093</v>
      </c>
      <c r="D167" s="752">
        <v>60.793400000000062</v>
      </c>
      <c r="E167" s="752">
        <v>659.18199999999558</v>
      </c>
    </row>
    <row r="168" spans="1:5">
      <c r="A168" s="735" t="s">
        <v>20</v>
      </c>
      <c r="B168" s="752">
        <v>1450.5056999999217</v>
      </c>
      <c r="C168" s="752">
        <v>135.2029000000008</v>
      </c>
      <c r="D168" s="752">
        <v>191.25160000000085</v>
      </c>
      <c r="E168" s="752">
        <v>1776.9601999998806</v>
      </c>
    </row>
    <row r="169" spans="1:5">
      <c r="A169" s="739" t="s">
        <v>19</v>
      </c>
      <c r="B169" s="759">
        <v>3809.6953999999023</v>
      </c>
      <c r="C169" s="759">
        <v>224.54550000000094</v>
      </c>
      <c r="D169" s="759">
        <v>284.41130000000089</v>
      </c>
      <c r="E169" s="759">
        <v>4318.6521999998513</v>
      </c>
    </row>
    <row r="170" spans="1:5">
      <c r="A170" s="735" t="s">
        <v>18</v>
      </c>
      <c r="B170" s="752">
        <v>3172.3375999999544</v>
      </c>
      <c r="C170" s="752">
        <v>98.79470000000039</v>
      </c>
      <c r="D170" s="752">
        <v>36.639900000000004</v>
      </c>
      <c r="E170" s="752">
        <v>3307.7721999999385</v>
      </c>
    </row>
    <row r="171" spans="1:5">
      <c r="A171" s="735" t="s">
        <v>17</v>
      </c>
      <c r="B171" s="752">
        <v>3250.7257999999474</v>
      </c>
      <c r="C171" s="752">
        <v>93.764500000000311</v>
      </c>
      <c r="D171" s="752">
        <v>69.250800000000126</v>
      </c>
      <c r="E171" s="752">
        <v>3413.7410999999261</v>
      </c>
    </row>
    <row r="172" spans="1:5">
      <c r="A172" s="735" t="s">
        <v>16</v>
      </c>
      <c r="B172" s="752">
        <v>3637.5358999999589</v>
      </c>
      <c r="C172" s="752">
        <v>146.71620000000081</v>
      </c>
      <c r="D172" s="752">
        <v>10.353799999999994</v>
      </c>
      <c r="E172" s="752">
        <v>3794.6058999999486</v>
      </c>
    </row>
    <row r="173" spans="1:5">
      <c r="A173" s="727" t="s">
        <v>15</v>
      </c>
      <c r="B173" s="759">
        <v>10060.59929999986</v>
      </c>
      <c r="C173" s="759">
        <v>339.27540000000153</v>
      </c>
      <c r="D173" s="759">
        <v>116.24450000000012</v>
      </c>
      <c r="E173" s="759">
        <v>10516.119199999812</v>
      </c>
    </row>
    <row r="174" spans="1:5">
      <c r="A174" s="729" t="s">
        <v>14</v>
      </c>
      <c r="B174" s="759">
        <v>19613.603999999701</v>
      </c>
      <c r="C174" s="759">
        <v>759.82090000000312</v>
      </c>
      <c r="D174" s="759">
        <v>550.70800000000099</v>
      </c>
      <c r="E174" s="759">
        <v>20924.132899999589</v>
      </c>
    </row>
    <row r="175" spans="1:5">
      <c r="A175" s="735" t="s">
        <v>13</v>
      </c>
      <c r="B175" s="752">
        <v>5640.0070999999989</v>
      </c>
      <c r="C175" s="752">
        <v>175.8062000000003</v>
      </c>
      <c r="D175" s="752">
        <v>130.54470000000009</v>
      </c>
      <c r="E175" s="752">
        <v>5946.3580000000056</v>
      </c>
    </row>
    <row r="176" spans="1:5">
      <c r="A176" s="735" t="s">
        <v>12</v>
      </c>
      <c r="B176" s="752">
        <v>7589.3658000000132</v>
      </c>
      <c r="C176" s="752">
        <v>508.80029999999942</v>
      </c>
      <c r="D176" s="752">
        <v>30.548399999999997</v>
      </c>
      <c r="E176" s="752">
        <v>8128.7145000000273</v>
      </c>
    </row>
    <row r="177" spans="1:5">
      <c r="A177" s="735" t="s">
        <v>11</v>
      </c>
      <c r="B177" s="752">
        <v>181.02750000000015</v>
      </c>
      <c r="C177" s="752">
        <v>31.499100000000023</v>
      </c>
      <c r="D177" s="752">
        <v>14.133999999999977</v>
      </c>
      <c r="E177" s="752">
        <v>226.66060000000121</v>
      </c>
    </row>
    <row r="178" spans="1:5">
      <c r="A178" s="727" t="s">
        <v>10</v>
      </c>
      <c r="B178" s="759">
        <v>13410.400400000013</v>
      </c>
      <c r="C178" s="759">
        <v>716.10559999999975</v>
      </c>
      <c r="D178" s="759">
        <v>175.22710000000006</v>
      </c>
      <c r="E178" s="759">
        <v>14301.733100000034</v>
      </c>
    </row>
    <row r="179" spans="1:5">
      <c r="A179" s="735" t="s">
        <v>9</v>
      </c>
      <c r="B179" s="752">
        <v>251.65420000000094</v>
      </c>
      <c r="C179" s="752">
        <v>70.085900000000692</v>
      </c>
      <c r="D179" s="752">
        <v>144.02650000000037</v>
      </c>
      <c r="E179" s="752">
        <v>465.76659999999538</v>
      </c>
    </row>
    <row r="180" spans="1:5">
      <c r="A180" s="735" t="s">
        <v>8</v>
      </c>
      <c r="B180" s="752">
        <v>698.29469999999776</v>
      </c>
      <c r="C180" s="752">
        <v>59.061800000000162</v>
      </c>
      <c r="D180" s="752">
        <v>24.296999999999986</v>
      </c>
      <c r="E180" s="752">
        <v>781.6534999999941</v>
      </c>
    </row>
    <row r="181" spans="1:5">
      <c r="A181" s="738" t="s">
        <v>7</v>
      </c>
      <c r="B181" s="752">
        <v>211.44330000000051</v>
      </c>
      <c r="C181" s="752">
        <v>55.356900000000259</v>
      </c>
      <c r="D181" s="752">
        <v>73.192600000000155</v>
      </c>
      <c r="E181" s="752">
        <v>339.99280000000016</v>
      </c>
    </row>
    <row r="182" spans="1:5">
      <c r="A182" s="727" t="s">
        <v>6</v>
      </c>
      <c r="B182" s="759">
        <v>1161.3921999999993</v>
      </c>
      <c r="C182" s="759">
        <v>184.50460000000109</v>
      </c>
      <c r="D182" s="759">
        <v>241.51610000000051</v>
      </c>
      <c r="E182" s="759">
        <v>1587.4128999999896</v>
      </c>
    </row>
    <row r="183" spans="1:5">
      <c r="A183" s="736" t="s">
        <v>5</v>
      </c>
      <c r="B183" s="752">
        <v>17013.751300000215</v>
      </c>
      <c r="C183" s="752">
        <v>542.46229999999616</v>
      </c>
      <c r="D183" s="752">
        <v>106.07430000000006</v>
      </c>
      <c r="E183" s="752">
        <v>17662.287900000287</v>
      </c>
    </row>
    <row r="184" spans="1:5">
      <c r="A184" s="735" t="s">
        <v>4</v>
      </c>
      <c r="B184" s="752">
        <v>73.681400000000039</v>
      </c>
      <c r="C184" s="752">
        <v>21.432399999999966</v>
      </c>
      <c r="D184" s="752">
        <v>2.7823999999999995</v>
      </c>
      <c r="E184" s="752">
        <v>97.896200000000135</v>
      </c>
    </row>
    <row r="185" spans="1:5">
      <c r="A185" s="735" t="s">
        <v>3</v>
      </c>
      <c r="B185" s="752">
        <v>1008.3985999999934</v>
      </c>
      <c r="C185" s="752">
        <v>86.59210000000013</v>
      </c>
      <c r="D185" s="752">
        <v>20.786399999999993</v>
      </c>
      <c r="E185" s="752">
        <v>1115.777099999988</v>
      </c>
    </row>
    <row r="186" spans="1:5">
      <c r="A186" s="727" t="s">
        <v>2</v>
      </c>
      <c r="B186" s="759">
        <v>18095.831300000209</v>
      </c>
      <c r="C186" s="759">
        <v>650.48679999999626</v>
      </c>
      <c r="D186" s="759">
        <v>129.64310000000006</v>
      </c>
      <c r="E186" s="759">
        <v>18875.961200000274</v>
      </c>
    </row>
    <row r="187" spans="1:5">
      <c r="A187" s="729" t="s">
        <v>1</v>
      </c>
      <c r="B187" s="759">
        <v>32667.623900000224</v>
      </c>
      <c r="C187" s="759">
        <v>1551.096999999997</v>
      </c>
      <c r="D187" s="759">
        <v>546.38630000000069</v>
      </c>
      <c r="E187" s="759">
        <v>34765.107200000297</v>
      </c>
    </row>
    <row r="188" spans="1:5">
      <c r="A188" s="727" t="s">
        <v>290</v>
      </c>
      <c r="B188" s="759">
        <v>56295.961499999888</v>
      </c>
      <c r="C188" s="759">
        <v>2506.3238000000019</v>
      </c>
      <c r="D188" s="759">
        <v>1181.3672000000017</v>
      </c>
      <c r="E188" s="759">
        <v>59983.652499999822</v>
      </c>
    </row>
  </sheetData>
  <mergeCells count="6">
    <mergeCell ref="A127:E127"/>
    <mergeCell ref="A158:E158"/>
    <mergeCell ref="A3:E3"/>
    <mergeCell ref="A34:E34"/>
    <mergeCell ref="A65:E65"/>
    <mergeCell ref="A96:E96"/>
  </mergeCells>
  <pageMargins left="0.78740157480314965" right="0.78740157480314965" top="0.39370078740157483" bottom="0.39370078740157483" header="0.51181102362204722" footer="0.11811023622047245"/>
  <pageSetup paperSize="9" orientation="portrait" r:id="rId1"/>
  <headerFooter alignWithMargins="0">
    <oddFooter>&amp;C&amp;Z&amp;F&amp;R&amp;D</oddFooter>
  </headerFooter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9995CB-19EA-4AAC-A507-C4C85613F3B4}">
  <dimension ref="A1:N188"/>
  <sheetViews>
    <sheetView workbookViewId="0"/>
  </sheetViews>
  <sheetFormatPr defaultRowHeight="11.25"/>
  <cols>
    <col min="1" max="1" width="21.5703125" style="719" customWidth="1"/>
    <col min="2" max="2" width="11.28515625" style="254" customWidth="1"/>
    <col min="3" max="9" width="9.42578125" style="254" customWidth="1"/>
    <col min="10" max="11" width="10.140625" style="254" customWidth="1"/>
    <col min="12" max="14" width="9.42578125" style="254" customWidth="1"/>
    <col min="15" max="16384" width="9.140625" style="254"/>
  </cols>
  <sheetData>
    <row r="1" spans="1:14" s="421" customFormat="1" ht="13.5" thickBot="1">
      <c r="A1" s="750" t="s">
        <v>867</v>
      </c>
      <c r="C1" s="772"/>
      <c r="D1" s="772"/>
      <c r="E1" s="772"/>
      <c r="F1" s="772"/>
      <c r="G1" s="772"/>
      <c r="H1" s="772"/>
      <c r="I1" s="772"/>
      <c r="J1" s="772"/>
      <c r="K1" s="772"/>
      <c r="L1" s="772"/>
      <c r="M1" s="772"/>
      <c r="N1" s="772"/>
    </row>
    <row r="2" spans="1:14" ht="34.5" customHeight="1">
      <c r="A2" s="771" t="s">
        <v>37</v>
      </c>
      <c r="B2" s="294" t="s">
        <v>229</v>
      </c>
      <c r="C2" s="294" t="s">
        <v>866</v>
      </c>
      <c r="D2" s="294" t="s">
        <v>865</v>
      </c>
      <c r="E2" s="294" t="s">
        <v>864</v>
      </c>
      <c r="F2" s="294" t="s">
        <v>227</v>
      </c>
      <c r="G2" s="294" t="s">
        <v>863</v>
      </c>
      <c r="H2" s="294" t="s">
        <v>862</v>
      </c>
      <c r="I2" s="294" t="s">
        <v>861</v>
      </c>
      <c r="J2" s="294" t="s">
        <v>226</v>
      </c>
      <c r="K2" s="575" t="s">
        <v>860</v>
      </c>
      <c r="L2" s="575" t="s">
        <v>859</v>
      </c>
      <c r="M2" s="575" t="s">
        <v>858</v>
      </c>
      <c r="N2" s="574" t="s">
        <v>857</v>
      </c>
    </row>
    <row r="3" spans="1:14" ht="15" customHeight="1">
      <c r="A3" s="1059" t="s">
        <v>804</v>
      </c>
      <c r="B3" s="1059"/>
      <c r="C3" s="1059"/>
      <c r="D3" s="1059"/>
      <c r="E3" s="1059"/>
      <c r="F3" s="1059"/>
      <c r="G3" s="1059"/>
      <c r="H3" s="1059"/>
      <c r="I3" s="1059"/>
      <c r="J3" s="1059"/>
      <c r="K3" s="1059"/>
      <c r="L3" s="1059"/>
      <c r="M3" s="1059"/>
      <c r="N3" s="1059"/>
    </row>
    <row r="4" spans="1:14">
      <c r="A4" s="735" t="s">
        <v>44</v>
      </c>
      <c r="B4" s="752">
        <v>4262</v>
      </c>
      <c r="C4" s="768">
        <v>2237</v>
      </c>
      <c r="D4" s="768">
        <v>4721</v>
      </c>
      <c r="E4" s="768">
        <v>334</v>
      </c>
      <c r="F4" s="752">
        <v>16861</v>
      </c>
      <c r="G4" s="768">
        <v>11798</v>
      </c>
      <c r="H4" s="752">
        <v>546</v>
      </c>
      <c r="I4" s="768">
        <v>922</v>
      </c>
      <c r="J4" s="752">
        <v>660701</v>
      </c>
      <c r="K4" s="752">
        <v>174732</v>
      </c>
      <c r="L4" s="752">
        <v>6497</v>
      </c>
      <c r="M4" s="752">
        <v>22010</v>
      </c>
      <c r="N4" s="752">
        <v>2</v>
      </c>
    </row>
    <row r="5" spans="1:14">
      <c r="A5" s="735" t="s">
        <v>28</v>
      </c>
      <c r="B5" s="752">
        <v>40031</v>
      </c>
      <c r="C5" s="768">
        <v>14849</v>
      </c>
      <c r="D5" s="768">
        <v>110693</v>
      </c>
      <c r="E5" s="768">
        <v>8114</v>
      </c>
      <c r="F5" s="752">
        <v>3753</v>
      </c>
      <c r="G5" s="768">
        <v>2277</v>
      </c>
      <c r="H5" s="752">
        <v>552</v>
      </c>
      <c r="I5" s="768">
        <v>900</v>
      </c>
      <c r="J5" s="752">
        <v>638229</v>
      </c>
      <c r="K5" s="752">
        <v>162986</v>
      </c>
      <c r="L5" s="752">
        <v>27090</v>
      </c>
      <c r="M5" s="752">
        <v>373</v>
      </c>
      <c r="N5" s="752">
        <v>371</v>
      </c>
    </row>
    <row r="6" spans="1:14">
      <c r="A6" s="729" t="s">
        <v>27</v>
      </c>
      <c r="B6" s="759">
        <v>44293</v>
      </c>
      <c r="C6" s="759">
        <v>17086</v>
      </c>
      <c r="D6" s="759">
        <v>115414</v>
      </c>
      <c r="E6" s="759">
        <v>8448</v>
      </c>
      <c r="F6" s="759">
        <v>20614</v>
      </c>
      <c r="G6" s="759">
        <v>14075</v>
      </c>
      <c r="H6" s="759">
        <v>1098</v>
      </c>
      <c r="I6" s="759">
        <v>1822</v>
      </c>
      <c r="J6" s="759">
        <v>1298930</v>
      </c>
      <c r="K6" s="759">
        <v>337718</v>
      </c>
      <c r="L6" s="759">
        <v>33587</v>
      </c>
      <c r="M6" s="759">
        <v>22383</v>
      </c>
      <c r="N6" s="759">
        <v>373</v>
      </c>
    </row>
    <row r="7" spans="1:14">
      <c r="A7" s="735" t="s">
        <v>26</v>
      </c>
      <c r="B7" s="752">
        <v>34226</v>
      </c>
      <c r="C7" s="768">
        <v>16541</v>
      </c>
      <c r="D7" s="768">
        <v>44394</v>
      </c>
      <c r="E7" s="768">
        <v>3049</v>
      </c>
      <c r="F7" s="752">
        <v>1304</v>
      </c>
      <c r="G7" s="768">
        <v>927</v>
      </c>
      <c r="H7" s="752">
        <v>12</v>
      </c>
      <c r="I7" s="768">
        <v>702</v>
      </c>
      <c r="J7" s="752">
        <v>598415</v>
      </c>
      <c r="K7" s="752">
        <v>313788</v>
      </c>
      <c r="L7" s="752" t="s">
        <v>29</v>
      </c>
      <c r="M7" s="752" t="s">
        <v>29</v>
      </c>
      <c r="N7" s="752" t="s">
        <v>29</v>
      </c>
    </row>
    <row r="8" spans="1:14">
      <c r="A8" s="743" t="s">
        <v>25</v>
      </c>
      <c r="B8" s="752">
        <v>9452</v>
      </c>
      <c r="C8" s="768">
        <v>4279</v>
      </c>
      <c r="D8" s="768">
        <v>118727</v>
      </c>
      <c r="E8" s="768">
        <v>7660</v>
      </c>
      <c r="F8" s="752">
        <v>3102</v>
      </c>
      <c r="G8" s="768">
        <v>2190</v>
      </c>
      <c r="H8" s="752">
        <v>29</v>
      </c>
      <c r="I8" s="768">
        <v>678</v>
      </c>
      <c r="J8" s="752">
        <v>3235541</v>
      </c>
      <c r="K8" s="752">
        <v>1472996</v>
      </c>
      <c r="L8" s="752">
        <v>12208</v>
      </c>
      <c r="M8" s="752">
        <v>2</v>
      </c>
      <c r="N8" s="752" t="s">
        <v>29</v>
      </c>
    </row>
    <row r="9" spans="1:14">
      <c r="A9" s="742" t="s">
        <v>24</v>
      </c>
      <c r="B9" s="752">
        <v>25330</v>
      </c>
      <c r="C9" s="752">
        <v>12059</v>
      </c>
      <c r="D9" s="752">
        <v>86988</v>
      </c>
      <c r="E9" s="768">
        <v>7344</v>
      </c>
      <c r="F9" s="752">
        <v>22582</v>
      </c>
      <c r="G9" s="768">
        <v>14688</v>
      </c>
      <c r="H9" s="752">
        <v>232</v>
      </c>
      <c r="I9" s="768">
        <v>281</v>
      </c>
      <c r="J9" s="752">
        <v>619784</v>
      </c>
      <c r="K9" s="752">
        <v>337440</v>
      </c>
      <c r="L9" s="752" t="s">
        <v>29</v>
      </c>
      <c r="M9" s="752" t="s">
        <v>29</v>
      </c>
      <c r="N9" s="752">
        <v>73200</v>
      </c>
    </row>
    <row r="10" spans="1:14">
      <c r="A10" s="727" t="s">
        <v>23</v>
      </c>
      <c r="B10" s="759">
        <v>69008</v>
      </c>
      <c r="C10" s="759">
        <v>32879</v>
      </c>
      <c r="D10" s="759">
        <v>250109</v>
      </c>
      <c r="E10" s="759">
        <v>18053</v>
      </c>
      <c r="F10" s="759">
        <v>26988</v>
      </c>
      <c r="G10" s="759">
        <v>17805</v>
      </c>
      <c r="H10" s="759">
        <v>273</v>
      </c>
      <c r="I10" s="759">
        <v>1661</v>
      </c>
      <c r="J10" s="759">
        <v>4453740</v>
      </c>
      <c r="K10" s="759">
        <v>2124224</v>
      </c>
      <c r="L10" s="759">
        <v>12208</v>
      </c>
      <c r="M10" s="759">
        <v>2</v>
      </c>
      <c r="N10" s="759">
        <v>73200</v>
      </c>
    </row>
    <row r="11" spans="1:14">
      <c r="A11" s="735" t="s">
        <v>22</v>
      </c>
      <c r="B11" s="768">
        <v>38271</v>
      </c>
      <c r="C11" s="752">
        <v>18585</v>
      </c>
      <c r="D11" s="752">
        <v>90685</v>
      </c>
      <c r="E11" s="768">
        <v>5907</v>
      </c>
      <c r="F11" s="752">
        <v>1316</v>
      </c>
      <c r="G11" s="768">
        <v>919</v>
      </c>
      <c r="H11" s="752">
        <v>127</v>
      </c>
      <c r="I11" s="768">
        <v>228</v>
      </c>
      <c r="J11" s="752">
        <v>709837</v>
      </c>
      <c r="K11" s="752">
        <v>421446</v>
      </c>
      <c r="L11" s="752">
        <v>176</v>
      </c>
      <c r="M11" s="752">
        <v>3</v>
      </c>
      <c r="N11" s="752">
        <v>529706</v>
      </c>
    </row>
    <row r="12" spans="1:14">
      <c r="A12" s="735" t="s">
        <v>21</v>
      </c>
      <c r="B12" s="768">
        <v>19598</v>
      </c>
      <c r="C12" s="752">
        <v>9658</v>
      </c>
      <c r="D12" s="752">
        <v>18052</v>
      </c>
      <c r="E12" s="768">
        <v>1306</v>
      </c>
      <c r="F12" s="752">
        <v>1877</v>
      </c>
      <c r="G12" s="768">
        <v>1507</v>
      </c>
      <c r="H12" s="752">
        <v>127</v>
      </c>
      <c r="I12" s="768">
        <v>114</v>
      </c>
      <c r="J12" s="752">
        <v>819118</v>
      </c>
      <c r="K12" s="752">
        <v>72948</v>
      </c>
      <c r="L12" s="752" t="s">
        <v>29</v>
      </c>
      <c r="M12" s="752" t="s">
        <v>29</v>
      </c>
      <c r="N12" s="752">
        <v>667261</v>
      </c>
    </row>
    <row r="13" spans="1:14">
      <c r="A13" s="735" t="s">
        <v>20</v>
      </c>
      <c r="B13" s="768">
        <v>16617</v>
      </c>
      <c r="C13" s="752">
        <v>5439</v>
      </c>
      <c r="D13" s="752">
        <v>32848</v>
      </c>
      <c r="E13" s="768">
        <v>2008</v>
      </c>
      <c r="F13" s="752">
        <v>5535</v>
      </c>
      <c r="G13" s="768">
        <v>4199</v>
      </c>
      <c r="H13" s="752">
        <v>157</v>
      </c>
      <c r="I13" s="768">
        <v>275</v>
      </c>
      <c r="J13" s="752">
        <v>662883</v>
      </c>
      <c r="K13" s="752">
        <v>93539</v>
      </c>
      <c r="L13" s="752" t="s">
        <v>29</v>
      </c>
      <c r="M13" s="752" t="s">
        <v>29</v>
      </c>
      <c r="N13" s="752">
        <v>152431</v>
      </c>
    </row>
    <row r="14" spans="1:14">
      <c r="A14" s="739" t="s">
        <v>19</v>
      </c>
      <c r="B14" s="759">
        <v>74486</v>
      </c>
      <c r="C14" s="759">
        <v>33682</v>
      </c>
      <c r="D14" s="759">
        <v>141585</v>
      </c>
      <c r="E14" s="759">
        <v>9221</v>
      </c>
      <c r="F14" s="759">
        <v>8728</v>
      </c>
      <c r="G14" s="759">
        <v>6625</v>
      </c>
      <c r="H14" s="759">
        <v>411</v>
      </c>
      <c r="I14" s="759">
        <v>617</v>
      </c>
      <c r="J14" s="759">
        <v>2191838</v>
      </c>
      <c r="K14" s="759">
        <v>587933</v>
      </c>
      <c r="L14" s="759">
        <v>176</v>
      </c>
      <c r="M14" s="759">
        <v>3</v>
      </c>
      <c r="N14" s="759">
        <v>1349398</v>
      </c>
    </row>
    <row r="15" spans="1:14">
      <c r="A15" s="735" t="s">
        <v>18</v>
      </c>
      <c r="B15" s="768">
        <v>22404</v>
      </c>
      <c r="C15" s="752">
        <v>10728</v>
      </c>
      <c r="D15" s="752">
        <v>222861</v>
      </c>
      <c r="E15" s="768">
        <v>15208</v>
      </c>
      <c r="F15" s="752">
        <v>5283</v>
      </c>
      <c r="G15" s="768">
        <v>3411</v>
      </c>
      <c r="H15" s="752">
        <v>100</v>
      </c>
      <c r="I15" s="768">
        <v>251</v>
      </c>
      <c r="J15" s="752">
        <v>1519674</v>
      </c>
      <c r="K15" s="752">
        <v>124380</v>
      </c>
      <c r="L15" s="752">
        <v>7588</v>
      </c>
      <c r="M15" s="752">
        <v>13068</v>
      </c>
      <c r="N15" s="752">
        <v>59406</v>
      </c>
    </row>
    <row r="16" spans="1:14">
      <c r="A16" s="735" t="s">
        <v>17</v>
      </c>
      <c r="B16" s="768">
        <v>19244</v>
      </c>
      <c r="C16" s="752">
        <v>8759</v>
      </c>
      <c r="D16" s="752">
        <v>91993</v>
      </c>
      <c r="E16" s="768">
        <v>6943</v>
      </c>
      <c r="F16" s="752">
        <v>1084</v>
      </c>
      <c r="G16" s="768">
        <v>840</v>
      </c>
      <c r="H16" s="752">
        <v>119</v>
      </c>
      <c r="I16" s="768">
        <v>606</v>
      </c>
      <c r="J16" s="752">
        <v>157846</v>
      </c>
      <c r="K16" s="752">
        <v>3564</v>
      </c>
      <c r="L16" s="752">
        <v>4</v>
      </c>
      <c r="M16" s="752">
        <v>105</v>
      </c>
      <c r="N16" s="752">
        <v>144624</v>
      </c>
    </row>
    <row r="17" spans="1:14">
      <c r="A17" s="735" t="s">
        <v>16</v>
      </c>
      <c r="B17" s="768">
        <v>15181</v>
      </c>
      <c r="C17" s="752">
        <v>6476</v>
      </c>
      <c r="D17" s="752">
        <v>106436</v>
      </c>
      <c r="E17" s="768">
        <v>7437</v>
      </c>
      <c r="F17" s="752">
        <v>4071</v>
      </c>
      <c r="G17" s="768">
        <v>2764</v>
      </c>
      <c r="H17" s="752">
        <v>20</v>
      </c>
      <c r="I17" s="768">
        <v>186</v>
      </c>
      <c r="J17" s="752">
        <v>133653</v>
      </c>
      <c r="K17" s="752">
        <v>191</v>
      </c>
      <c r="L17" s="752" t="s">
        <v>29</v>
      </c>
      <c r="M17" s="752">
        <v>5460</v>
      </c>
      <c r="N17" s="752">
        <v>13547</v>
      </c>
    </row>
    <row r="18" spans="1:14">
      <c r="A18" s="727" t="s">
        <v>15</v>
      </c>
      <c r="B18" s="759">
        <v>56829</v>
      </c>
      <c r="C18" s="759">
        <v>25963</v>
      </c>
      <c r="D18" s="759">
        <v>421290</v>
      </c>
      <c r="E18" s="759">
        <v>29588</v>
      </c>
      <c r="F18" s="759">
        <v>10438</v>
      </c>
      <c r="G18" s="759">
        <v>7015</v>
      </c>
      <c r="H18" s="759">
        <v>239</v>
      </c>
      <c r="I18" s="759">
        <v>1043</v>
      </c>
      <c r="J18" s="759">
        <v>1811173</v>
      </c>
      <c r="K18" s="759">
        <v>128135</v>
      </c>
      <c r="L18" s="759">
        <v>7592</v>
      </c>
      <c r="M18" s="759">
        <v>18633</v>
      </c>
      <c r="N18" s="759">
        <v>217577</v>
      </c>
    </row>
    <row r="19" spans="1:14">
      <c r="A19" s="729" t="s">
        <v>14</v>
      </c>
      <c r="B19" s="759">
        <v>200323</v>
      </c>
      <c r="C19" s="759">
        <v>92524</v>
      </c>
      <c r="D19" s="759">
        <v>812984</v>
      </c>
      <c r="E19" s="759">
        <v>56862</v>
      </c>
      <c r="F19" s="759">
        <v>46154</v>
      </c>
      <c r="G19" s="759">
        <v>31445</v>
      </c>
      <c r="H19" s="759">
        <v>923</v>
      </c>
      <c r="I19" s="759">
        <v>3321</v>
      </c>
      <c r="J19" s="759">
        <v>8456751</v>
      </c>
      <c r="K19" s="759">
        <v>2840292</v>
      </c>
      <c r="L19" s="759">
        <v>19976</v>
      </c>
      <c r="M19" s="759">
        <v>18638</v>
      </c>
      <c r="N19" s="759">
        <v>1640175</v>
      </c>
    </row>
    <row r="20" spans="1:14">
      <c r="A20" s="735" t="s">
        <v>13</v>
      </c>
      <c r="B20" s="768">
        <v>25365</v>
      </c>
      <c r="C20" s="752">
        <v>11848</v>
      </c>
      <c r="D20" s="752">
        <v>56962</v>
      </c>
      <c r="E20" s="768">
        <v>4582</v>
      </c>
      <c r="F20" s="752">
        <v>7437</v>
      </c>
      <c r="G20" s="768">
        <v>5864</v>
      </c>
      <c r="H20" s="752">
        <v>186</v>
      </c>
      <c r="I20" s="768">
        <v>339</v>
      </c>
      <c r="J20" s="752">
        <v>748965</v>
      </c>
      <c r="K20" s="752">
        <v>332392</v>
      </c>
      <c r="L20" s="752">
        <v>1</v>
      </c>
      <c r="M20" s="752">
        <v>6</v>
      </c>
      <c r="N20" s="752">
        <v>15832</v>
      </c>
    </row>
    <row r="21" spans="1:14">
      <c r="A21" s="735" t="s">
        <v>12</v>
      </c>
      <c r="B21" s="768">
        <v>5338</v>
      </c>
      <c r="C21" s="752">
        <v>2439</v>
      </c>
      <c r="D21" s="752">
        <v>35892</v>
      </c>
      <c r="E21" s="768">
        <v>3406</v>
      </c>
      <c r="F21" s="752">
        <v>2073</v>
      </c>
      <c r="G21" s="768">
        <v>867</v>
      </c>
      <c r="H21" s="752">
        <v>13</v>
      </c>
      <c r="I21" s="768">
        <v>536</v>
      </c>
      <c r="J21" s="752">
        <v>136141</v>
      </c>
      <c r="K21" s="752">
        <v>44941</v>
      </c>
      <c r="L21" s="752">
        <v>9859</v>
      </c>
      <c r="M21" s="752" t="s">
        <v>29</v>
      </c>
      <c r="N21" s="752">
        <v>8257</v>
      </c>
    </row>
    <row r="22" spans="1:14">
      <c r="A22" s="735" t="s">
        <v>11</v>
      </c>
      <c r="B22" s="768">
        <v>6797</v>
      </c>
      <c r="C22" s="752">
        <v>3707</v>
      </c>
      <c r="D22" s="752">
        <v>15272</v>
      </c>
      <c r="E22" s="768">
        <v>1194</v>
      </c>
      <c r="F22" s="752">
        <v>2063</v>
      </c>
      <c r="G22" s="768">
        <v>1184</v>
      </c>
      <c r="H22" s="752">
        <v>33</v>
      </c>
      <c r="I22" s="768">
        <v>76</v>
      </c>
      <c r="J22" s="752">
        <v>80964</v>
      </c>
      <c r="K22" s="752">
        <v>7259</v>
      </c>
      <c r="L22" s="752">
        <v>254</v>
      </c>
      <c r="M22" s="752">
        <v>323</v>
      </c>
      <c r="N22" s="752">
        <v>73</v>
      </c>
    </row>
    <row r="23" spans="1:14" s="280" customFormat="1">
      <c r="A23" s="727" t="s">
        <v>10</v>
      </c>
      <c r="B23" s="759">
        <v>37500</v>
      </c>
      <c r="C23" s="759">
        <v>17994</v>
      </c>
      <c r="D23" s="759">
        <v>108126</v>
      </c>
      <c r="E23" s="759">
        <v>9182</v>
      </c>
      <c r="F23" s="759">
        <v>11573</v>
      </c>
      <c r="G23" s="759">
        <v>7915</v>
      </c>
      <c r="H23" s="759">
        <v>232</v>
      </c>
      <c r="I23" s="759">
        <v>951</v>
      </c>
      <c r="J23" s="759">
        <v>966070</v>
      </c>
      <c r="K23" s="759">
        <v>384592</v>
      </c>
      <c r="L23" s="759">
        <v>10114</v>
      </c>
      <c r="M23" s="759">
        <v>329</v>
      </c>
      <c r="N23" s="759">
        <v>24162</v>
      </c>
    </row>
    <row r="24" spans="1:14">
      <c r="A24" s="735" t="s">
        <v>9</v>
      </c>
      <c r="B24" s="768">
        <v>50573</v>
      </c>
      <c r="C24" s="752">
        <v>23763</v>
      </c>
      <c r="D24" s="752">
        <v>410967</v>
      </c>
      <c r="E24" s="768">
        <v>29649</v>
      </c>
      <c r="F24" s="752">
        <v>34625</v>
      </c>
      <c r="G24" s="768">
        <v>24470</v>
      </c>
      <c r="H24" s="752">
        <v>39</v>
      </c>
      <c r="I24" s="768">
        <v>568</v>
      </c>
      <c r="J24" s="752">
        <v>3113326</v>
      </c>
      <c r="K24" s="752">
        <v>492642</v>
      </c>
      <c r="L24" s="752">
        <v>573470</v>
      </c>
      <c r="M24" s="752">
        <v>25032</v>
      </c>
      <c r="N24" s="752">
        <v>491753</v>
      </c>
    </row>
    <row r="25" spans="1:14">
      <c r="A25" s="735" t="s">
        <v>8</v>
      </c>
      <c r="B25" s="768">
        <v>29726</v>
      </c>
      <c r="C25" s="768">
        <v>14130</v>
      </c>
      <c r="D25" s="768">
        <v>148292</v>
      </c>
      <c r="E25" s="768">
        <v>10870</v>
      </c>
      <c r="F25" s="752">
        <v>10416</v>
      </c>
      <c r="G25" s="768">
        <v>7176</v>
      </c>
      <c r="H25" s="752">
        <v>229</v>
      </c>
      <c r="I25" s="768">
        <v>218</v>
      </c>
      <c r="J25" s="752">
        <v>319535</v>
      </c>
      <c r="K25" s="752">
        <v>113401</v>
      </c>
      <c r="L25" s="752">
        <v>19286</v>
      </c>
      <c r="M25" s="752">
        <v>7527</v>
      </c>
      <c r="N25" s="752">
        <v>108708</v>
      </c>
    </row>
    <row r="26" spans="1:14">
      <c r="A26" s="738" t="s">
        <v>7</v>
      </c>
      <c r="B26" s="768">
        <v>21572</v>
      </c>
      <c r="C26" s="768">
        <v>9797</v>
      </c>
      <c r="D26" s="768">
        <v>113726</v>
      </c>
      <c r="E26" s="768">
        <v>7784</v>
      </c>
      <c r="F26" s="752">
        <v>13624</v>
      </c>
      <c r="G26" s="768">
        <v>10094</v>
      </c>
      <c r="H26" s="752">
        <v>123</v>
      </c>
      <c r="I26" s="768">
        <v>234</v>
      </c>
      <c r="J26" s="752">
        <v>2634722</v>
      </c>
      <c r="K26" s="752">
        <v>44022</v>
      </c>
      <c r="L26" s="752">
        <v>36105</v>
      </c>
      <c r="M26" s="752" t="s">
        <v>29</v>
      </c>
      <c r="N26" s="752">
        <v>55111</v>
      </c>
    </row>
    <row r="27" spans="1:14" s="280" customFormat="1">
      <c r="A27" s="727" t="s">
        <v>6</v>
      </c>
      <c r="B27" s="759">
        <v>101871</v>
      </c>
      <c r="C27" s="759">
        <v>47690</v>
      </c>
      <c r="D27" s="759">
        <v>672985</v>
      </c>
      <c r="E27" s="759">
        <v>48303</v>
      </c>
      <c r="F27" s="759">
        <v>58665</v>
      </c>
      <c r="G27" s="759">
        <v>41740</v>
      </c>
      <c r="H27" s="759">
        <v>391</v>
      </c>
      <c r="I27" s="759">
        <v>1020</v>
      </c>
      <c r="J27" s="759">
        <v>6067583</v>
      </c>
      <c r="K27" s="759">
        <v>650065</v>
      </c>
      <c r="L27" s="759">
        <v>628861</v>
      </c>
      <c r="M27" s="759">
        <v>32559</v>
      </c>
      <c r="N27" s="759">
        <v>655572</v>
      </c>
    </row>
    <row r="28" spans="1:14">
      <c r="A28" s="736" t="s">
        <v>5</v>
      </c>
      <c r="B28" s="768">
        <v>23214</v>
      </c>
      <c r="C28" s="768">
        <v>10822</v>
      </c>
      <c r="D28" s="768">
        <v>219794</v>
      </c>
      <c r="E28" s="768">
        <v>15639</v>
      </c>
      <c r="F28" s="752">
        <v>11616</v>
      </c>
      <c r="G28" s="768">
        <v>8137</v>
      </c>
      <c r="H28" s="752">
        <v>1678</v>
      </c>
      <c r="I28" s="768">
        <v>705</v>
      </c>
      <c r="J28" s="752">
        <v>1857117</v>
      </c>
      <c r="K28" s="752">
        <v>845040</v>
      </c>
      <c r="L28" s="752">
        <v>317091</v>
      </c>
      <c r="M28" s="752">
        <v>1028417</v>
      </c>
      <c r="N28" s="752">
        <v>251795</v>
      </c>
    </row>
    <row r="29" spans="1:14">
      <c r="A29" s="735" t="s">
        <v>4</v>
      </c>
      <c r="B29" s="752">
        <v>35033</v>
      </c>
      <c r="C29" s="752">
        <v>16275</v>
      </c>
      <c r="D29" s="752">
        <v>191337</v>
      </c>
      <c r="E29" s="752">
        <v>14862</v>
      </c>
      <c r="F29" s="752">
        <v>8262</v>
      </c>
      <c r="G29" s="752">
        <v>3575</v>
      </c>
      <c r="H29" s="752" t="s">
        <v>29</v>
      </c>
      <c r="I29" s="752">
        <v>451</v>
      </c>
      <c r="J29" s="752">
        <v>505651</v>
      </c>
      <c r="K29" s="752">
        <v>124275</v>
      </c>
      <c r="L29" s="752">
        <v>68501</v>
      </c>
      <c r="M29" s="752">
        <v>58820</v>
      </c>
      <c r="N29" s="752">
        <v>348825</v>
      </c>
    </row>
    <row r="30" spans="1:14">
      <c r="A30" s="735" t="s">
        <v>3</v>
      </c>
      <c r="B30" s="752">
        <v>20539</v>
      </c>
      <c r="C30" s="752">
        <v>10122</v>
      </c>
      <c r="D30" s="752">
        <v>110521</v>
      </c>
      <c r="E30" s="752">
        <v>9207</v>
      </c>
      <c r="F30" s="752">
        <v>5129</v>
      </c>
      <c r="G30" s="752">
        <v>3685</v>
      </c>
      <c r="H30" s="752">
        <v>6</v>
      </c>
      <c r="I30" s="752">
        <v>177</v>
      </c>
      <c r="J30" s="752">
        <v>781383</v>
      </c>
      <c r="K30" s="752">
        <v>547</v>
      </c>
      <c r="L30" s="752">
        <v>173194</v>
      </c>
      <c r="M30" s="752">
        <v>1191458</v>
      </c>
      <c r="N30" s="752">
        <v>14062</v>
      </c>
    </row>
    <row r="31" spans="1:14" s="280" customFormat="1">
      <c r="A31" s="727" t="s">
        <v>2</v>
      </c>
      <c r="B31" s="759">
        <v>78786</v>
      </c>
      <c r="C31" s="759">
        <v>37219</v>
      </c>
      <c r="D31" s="759">
        <v>521652</v>
      </c>
      <c r="E31" s="759">
        <v>39708</v>
      </c>
      <c r="F31" s="759">
        <v>25007</v>
      </c>
      <c r="G31" s="759">
        <v>15397</v>
      </c>
      <c r="H31" s="759">
        <v>1684</v>
      </c>
      <c r="I31" s="759">
        <v>1333</v>
      </c>
      <c r="J31" s="759">
        <v>3144151</v>
      </c>
      <c r="K31" s="759">
        <v>969862</v>
      </c>
      <c r="L31" s="759">
        <v>558786</v>
      </c>
      <c r="M31" s="759">
        <v>2278695</v>
      </c>
      <c r="N31" s="759">
        <v>614682</v>
      </c>
    </row>
    <row r="32" spans="1:14" s="280" customFormat="1">
      <c r="A32" s="729" t="s">
        <v>1</v>
      </c>
      <c r="B32" s="759">
        <v>218157</v>
      </c>
      <c r="C32" s="759">
        <v>102903</v>
      </c>
      <c r="D32" s="759">
        <v>1302763</v>
      </c>
      <c r="E32" s="759">
        <v>97193</v>
      </c>
      <c r="F32" s="759">
        <v>95245</v>
      </c>
      <c r="G32" s="759">
        <v>65052</v>
      </c>
      <c r="H32" s="759">
        <v>2307</v>
      </c>
      <c r="I32" s="759">
        <v>3304</v>
      </c>
      <c r="J32" s="759">
        <v>10177804</v>
      </c>
      <c r="K32" s="759">
        <v>2004519</v>
      </c>
      <c r="L32" s="759">
        <v>1197761</v>
      </c>
      <c r="M32" s="759">
        <v>2311583</v>
      </c>
      <c r="N32" s="759">
        <v>1294416</v>
      </c>
    </row>
    <row r="33" spans="1:14" s="769" customFormat="1">
      <c r="A33" s="727" t="s">
        <v>290</v>
      </c>
      <c r="B33" s="770">
        <v>462773</v>
      </c>
      <c r="C33" s="770">
        <v>212513</v>
      </c>
      <c r="D33" s="770">
        <v>2231161</v>
      </c>
      <c r="E33" s="770">
        <v>162503</v>
      </c>
      <c r="F33" s="770">
        <v>162013</v>
      </c>
      <c r="G33" s="770">
        <v>110572</v>
      </c>
      <c r="H33" s="770">
        <v>4328</v>
      </c>
      <c r="I33" s="770">
        <v>8447</v>
      </c>
      <c r="J33" s="770">
        <v>19933485</v>
      </c>
      <c r="K33" s="770">
        <v>5182529</v>
      </c>
      <c r="L33" s="770">
        <v>1251324</v>
      </c>
      <c r="M33" s="770">
        <v>2352604</v>
      </c>
      <c r="N33" s="770">
        <v>2934964</v>
      </c>
    </row>
    <row r="34" spans="1:14" ht="15" customHeight="1">
      <c r="A34" s="1074" t="s">
        <v>803</v>
      </c>
      <c r="B34" s="1074"/>
      <c r="C34" s="1074"/>
      <c r="D34" s="1074"/>
      <c r="E34" s="1074"/>
      <c r="F34" s="1074"/>
      <c r="G34" s="1074"/>
      <c r="H34" s="1074"/>
      <c r="I34" s="1074"/>
      <c r="J34" s="1074"/>
      <c r="K34" s="1074"/>
      <c r="L34" s="1074"/>
      <c r="M34" s="1074"/>
      <c r="N34" s="1074"/>
    </row>
    <row r="35" spans="1:14">
      <c r="A35" s="735" t="s">
        <v>44</v>
      </c>
      <c r="B35" s="752">
        <v>223</v>
      </c>
      <c r="C35" s="768">
        <v>61</v>
      </c>
      <c r="D35" s="768">
        <v>206</v>
      </c>
      <c r="E35" s="768">
        <v>33</v>
      </c>
      <c r="F35" s="752">
        <v>73</v>
      </c>
      <c r="G35" s="768">
        <v>39</v>
      </c>
      <c r="H35" s="752">
        <v>42</v>
      </c>
      <c r="I35" s="768">
        <v>80</v>
      </c>
      <c r="J35" s="752">
        <v>783</v>
      </c>
      <c r="K35" s="752">
        <v>362</v>
      </c>
      <c r="L35" s="752">
        <v>10004</v>
      </c>
      <c r="M35" s="752">
        <v>21</v>
      </c>
      <c r="N35" s="752" t="s">
        <v>29</v>
      </c>
    </row>
    <row r="36" spans="1:14">
      <c r="A36" s="735" t="s">
        <v>28</v>
      </c>
      <c r="B36" s="752">
        <v>15245</v>
      </c>
      <c r="C36" s="768">
        <v>6657</v>
      </c>
      <c r="D36" s="768">
        <v>58017</v>
      </c>
      <c r="E36" s="768">
        <v>2866</v>
      </c>
      <c r="F36" s="752">
        <v>56400</v>
      </c>
      <c r="G36" s="768">
        <v>36722</v>
      </c>
      <c r="H36" s="752">
        <v>7381</v>
      </c>
      <c r="I36" s="768">
        <v>5674</v>
      </c>
      <c r="J36" s="752">
        <v>972807</v>
      </c>
      <c r="K36" s="752">
        <v>339034</v>
      </c>
      <c r="L36" s="752">
        <v>28938</v>
      </c>
      <c r="M36" s="752">
        <v>41591</v>
      </c>
      <c r="N36" s="752">
        <v>5524</v>
      </c>
    </row>
    <row r="37" spans="1:14">
      <c r="A37" s="729" t="s">
        <v>27</v>
      </c>
      <c r="B37" s="759">
        <v>15468</v>
      </c>
      <c r="C37" s="759">
        <v>6718</v>
      </c>
      <c r="D37" s="759">
        <v>58223</v>
      </c>
      <c r="E37" s="759">
        <v>2899</v>
      </c>
      <c r="F37" s="759">
        <v>56473</v>
      </c>
      <c r="G37" s="759">
        <v>36761</v>
      </c>
      <c r="H37" s="759">
        <v>7423</v>
      </c>
      <c r="I37" s="759">
        <v>5754</v>
      </c>
      <c r="J37" s="759">
        <v>973590</v>
      </c>
      <c r="K37" s="759">
        <v>339396</v>
      </c>
      <c r="L37" s="759">
        <v>38942</v>
      </c>
      <c r="M37" s="759">
        <v>41612</v>
      </c>
      <c r="N37" s="759">
        <v>5524</v>
      </c>
    </row>
    <row r="38" spans="1:14">
      <c r="A38" s="735" t="s">
        <v>26</v>
      </c>
      <c r="B38" s="752">
        <v>7323</v>
      </c>
      <c r="C38" s="768">
        <v>2678</v>
      </c>
      <c r="D38" s="768">
        <v>44549</v>
      </c>
      <c r="E38" s="768">
        <v>2905</v>
      </c>
      <c r="F38" s="752">
        <v>39462</v>
      </c>
      <c r="G38" s="768">
        <v>26652</v>
      </c>
      <c r="H38" s="752">
        <v>3203</v>
      </c>
      <c r="I38" s="768">
        <v>3276</v>
      </c>
      <c r="J38" s="752">
        <v>631695</v>
      </c>
      <c r="K38" s="752">
        <v>204200</v>
      </c>
      <c r="L38" s="752">
        <v>5723</v>
      </c>
      <c r="M38" s="752">
        <v>66036</v>
      </c>
      <c r="N38" s="752">
        <v>4078</v>
      </c>
    </row>
    <row r="39" spans="1:14">
      <c r="A39" s="743" t="s">
        <v>25</v>
      </c>
      <c r="B39" s="752">
        <v>2516</v>
      </c>
      <c r="C39" s="768">
        <v>883</v>
      </c>
      <c r="D39" s="768">
        <v>26684</v>
      </c>
      <c r="E39" s="768">
        <v>909</v>
      </c>
      <c r="F39" s="752">
        <v>7403</v>
      </c>
      <c r="G39" s="768">
        <v>4230</v>
      </c>
      <c r="H39" s="752">
        <v>1529</v>
      </c>
      <c r="I39" s="768">
        <v>1308</v>
      </c>
      <c r="J39" s="752">
        <v>241305</v>
      </c>
      <c r="K39" s="752">
        <v>95034</v>
      </c>
      <c r="L39" s="752">
        <v>2727</v>
      </c>
      <c r="M39" s="752">
        <v>24388</v>
      </c>
      <c r="N39" s="752">
        <v>1493</v>
      </c>
    </row>
    <row r="40" spans="1:14">
      <c r="A40" s="742" t="s">
        <v>24</v>
      </c>
      <c r="B40" s="752">
        <v>8789</v>
      </c>
      <c r="C40" s="752">
        <v>3716</v>
      </c>
      <c r="D40" s="752">
        <v>28470</v>
      </c>
      <c r="E40" s="768">
        <v>1664</v>
      </c>
      <c r="F40" s="752">
        <v>33185</v>
      </c>
      <c r="G40" s="768">
        <v>23614</v>
      </c>
      <c r="H40" s="752">
        <v>2926</v>
      </c>
      <c r="I40" s="768">
        <v>2467</v>
      </c>
      <c r="J40" s="752">
        <v>421580</v>
      </c>
      <c r="K40" s="752">
        <v>226455</v>
      </c>
      <c r="L40" s="752">
        <v>2758</v>
      </c>
      <c r="M40" s="752">
        <v>24645</v>
      </c>
      <c r="N40" s="752">
        <v>9994</v>
      </c>
    </row>
    <row r="41" spans="1:14">
      <c r="A41" s="727" t="s">
        <v>23</v>
      </c>
      <c r="B41" s="759">
        <v>18628</v>
      </c>
      <c r="C41" s="759">
        <v>7277</v>
      </c>
      <c r="D41" s="759">
        <v>99703</v>
      </c>
      <c r="E41" s="759">
        <v>5478</v>
      </c>
      <c r="F41" s="759">
        <v>80050</v>
      </c>
      <c r="G41" s="759">
        <v>54496</v>
      </c>
      <c r="H41" s="759">
        <v>7658</v>
      </c>
      <c r="I41" s="759">
        <v>7051</v>
      </c>
      <c r="J41" s="759">
        <v>1294580</v>
      </c>
      <c r="K41" s="759">
        <v>525689</v>
      </c>
      <c r="L41" s="759">
        <v>11208</v>
      </c>
      <c r="M41" s="759">
        <v>115069</v>
      </c>
      <c r="N41" s="759">
        <v>15565</v>
      </c>
    </row>
    <row r="42" spans="1:14">
      <c r="A42" s="735" t="s">
        <v>22</v>
      </c>
      <c r="B42" s="768">
        <v>13198</v>
      </c>
      <c r="C42" s="752">
        <v>4072</v>
      </c>
      <c r="D42" s="752">
        <v>72757</v>
      </c>
      <c r="E42" s="768">
        <v>4701</v>
      </c>
      <c r="F42" s="752">
        <v>9144</v>
      </c>
      <c r="G42" s="768">
        <v>5641</v>
      </c>
      <c r="H42" s="752">
        <v>3507</v>
      </c>
      <c r="I42" s="768">
        <v>2934</v>
      </c>
      <c r="J42" s="752">
        <v>367093</v>
      </c>
      <c r="K42" s="752">
        <v>146167</v>
      </c>
      <c r="L42" s="752">
        <v>17917</v>
      </c>
      <c r="M42" s="752">
        <v>22707</v>
      </c>
      <c r="N42" s="752">
        <v>19692</v>
      </c>
    </row>
    <row r="43" spans="1:14">
      <c r="A43" s="735" t="s">
        <v>21</v>
      </c>
      <c r="B43" s="768">
        <v>7954</v>
      </c>
      <c r="C43" s="752">
        <v>3148</v>
      </c>
      <c r="D43" s="752">
        <v>22989</v>
      </c>
      <c r="E43" s="768">
        <v>1280</v>
      </c>
      <c r="F43" s="752">
        <v>2958</v>
      </c>
      <c r="G43" s="768">
        <v>1795</v>
      </c>
      <c r="H43" s="752">
        <v>1730</v>
      </c>
      <c r="I43" s="768">
        <v>1347</v>
      </c>
      <c r="J43" s="752">
        <v>759761</v>
      </c>
      <c r="K43" s="752">
        <v>156686</v>
      </c>
      <c r="L43" s="752">
        <v>1806</v>
      </c>
      <c r="M43" s="752">
        <v>6236</v>
      </c>
      <c r="N43" s="752">
        <v>163432</v>
      </c>
    </row>
    <row r="44" spans="1:14">
      <c r="A44" s="735" t="s">
        <v>20</v>
      </c>
      <c r="B44" s="768">
        <v>5715</v>
      </c>
      <c r="C44" s="752">
        <v>2599</v>
      </c>
      <c r="D44" s="752">
        <v>23916</v>
      </c>
      <c r="E44" s="768">
        <v>1147</v>
      </c>
      <c r="F44" s="752">
        <v>12347</v>
      </c>
      <c r="G44" s="768">
        <v>7827</v>
      </c>
      <c r="H44" s="752">
        <v>2750</v>
      </c>
      <c r="I44" s="768">
        <v>1993</v>
      </c>
      <c r="J44" s="752">
        <v>834344</v>
      </c>
      <c r="K44" s="752">
        <v>222311</v>
      </c>
      <c r="L44" s="752">
        <v>3329</v>
      </c>
      <c r="M44" s="752">
        <v>19726</v>
      </c>
      <c r="N44" s="752">
        <v>89248</v>
      </c>
    </row>
    <row r="45" spans="1:14">
      <c r="A45" s="739" t="s">
        <v>19</v>
      </c>
      <c r="B45" s="759">
        <v>26867</v>
      </c>
      <c r="C45" s="759">
        <v>9819</v>
      </c>
      <c r="D45" s="759">
        <v>119662</v>
      </c>
      <c r="E45" s="759">
        <v>7128</v>
      </c>
      <c r="F45" s="759">
        <v>24449</v>
      </c>
      <c r="G45" s="759">
        <v>15263</v>
      </c>
      <c r="H45" s="759">
        <v>7987</v>
      </c>
      <c r="I45" s="759">
        <v>6274</v>
      </c>
      <c r="J45" s="759">
        <v>1961198</v>
      </c>
      <c r="K45" s="759">
        <v>525164</v>
      </c>
      <c r="L45" s="759">
        <v>23052</v>
      </c>
      <c r="M45" s="759">
        <v>48669</v>
      </c>
      <c r="N45" s="759">
        <v>272372</v>
      </c>
    </row>
    <row r="46" spans="1:14">
      <c r="A46" s="735" t="s">
        <v>18</v>
      </c>
      <c r="B46" s="768">
        <v>6000</v>
      </c>
      <c r="C46" s="752">
        <v>2067</v>
      </c>
      <c r="D46" s="752">
        <v>45659</v>
      </c>
      <c r="E46" s="768">
        <v>3294</v>
      </c>
      <c r="F46" s="752">
        <v>28152</v>
      </c>
      <c r="G46" s="768">
        <v>16888</v>
      </c>
      <c r="H46" s="752">
        <v>3753</v>
      </c>
      <c r="I46" s="768">
        <v>2464</v>
      </c>
      <c r="J46" s="752">
        <v>738400</v>
      </c>
      <c r="K46" s="752">
        <v>205825</v>
      </c>
      <c r="L46" s="752">
        <v>5224</v>
      </c>
      <c r="M46" s="752">
        <v>25084</v>
      </c>
      <c r="N46" s="752">
        <v>11718</v>
      </c>
    </row>
    <row r="47" spans="1:14">
      <c r="A47" s="735" t="s">
        <v>17</v>
      </c>
      <c r="B47" s="768">
        <v>7416</v>
      </c>
      <c r="C47" s="752">
        <v>3476</v>
      </c>
      <c r="D47" s="752">
        <v>33410</v>
      </c>
      <c r="E47" s="768">
        <v>2015</v>
      </c>
      <c r="F47" s="752">
        <v>25432</v>
      </c>
      <c r="G47" s="768">
        <v>16665</v>
      </c>
      <c r="H47" s="752">
        <v>3196</v>
      </c>
      <c r="I47" s="768">
        <v>2988</v>
      </c>
      <c r="J47" s="752">
        <v>646762</v>
      </c>
      <c r="K47" s="752">
        <v>256548</v>
      </c>
      <c r="L47" s="752">
        <v>6855</v>
      </c>
      <c r="M47" s="752">
        <v>64964</v>
      </c>
      <c r="N47" s="752">
        <v>74142</v>
      </c>
    </row>
    <row r="48" spans="1:14">
      <c r="A48" s="735" t="s">
        <v>16</v>
      </c>
      <c r="B48" s="768">
        <v>6656</v>
      </c>
      <c r="C48" s="752">
        <v>2643</v>
      </c>
      <c r="D48" s="752">
        <v>35709</v>
      </c>
      <c r="E48" s="768">
        <v>2171</v>
      </c>
      <c r="F48" s="752">
        <v>42805</v>
      </c>
      <c r="G48" s="768">
        <v>31099</v>
      </c>
      <c r="H48" s="752">
        <v>3054</v>
      </c>
      <c r="I48" s="768">
        <v>2139</v>
      </c>
      <c r="J48" s="752">
        <v>544469</v>
      </c>
      <c r="K48" s="752">
        <v>170442</v>
      </c>
      <c r="L48" s="752">
        <v>5807</v>
      </c>
      <c r="M48" s="752">
        <v>42417</v>
      </c>
      <c r="N48" s="752">
        <v>2183</v>
      </c>
    </row>
    <row r="49" spans="1:14">
      <c r="A49" s="727" t="s">
        <v>15</v>
      </c>
      <c r="B49" s="759">
        <v>20072</v>
      </c>
      <c r="C49" s="759">
        <v>8186</v>
      </c>
      <c r="D49" s="759">
        <v>114778</v>
      </c>
      <c r="E49" s="759">
        <v>7480</v>
      </c>
      <c r="F49" s="759">
        <v>96389</v>
      </c>
      <c r="G49" s="759">
        <v>64652</v>
      </c>
      <c r="H49" s="759">
        <v>10003</v>
      </c>
      <c r="I49" s="759">
        <v>7591</v>
      </c>
      <c r="J49" s="759">
        <v>1929631</v>
      </c>
      <c r="K49" s="759">
        <v>632815</v>
      </c>
      <c r="L49" s="759">
        <v>17886</v>
      </c>
      <c r="M49" s="759">
        <v>132465</v>
      </c>
      <c r="N49" s="759">
        <v>88043</v>
      </c>
    </row>
    <row r="50" spans="1:14">
      <c r="A50" s="729" t="s">
        <v>14</v>
      </c>
      <c r="B50" s="759">
        <v>65567</v>
      </c>
      <c r="C50" s="759">
        <v>25282</v>
      </c>
      <c r="D50" s="759">
        <v>334143</v>
      </c>
      <c r="E50" s="759">
        <v>20086</v>
      </c>
      <c r="F50" s="759">
        <v>200888</v>
      </c>
      <c r="G50" s="759">
        <v>134411</v>
      </c>
      <c r="H50" s="759">
        <v>25648</v>
      </c>
      <c r="I50" s="759">
        <v>20916</v>
      </c>
      <c r="J50" s="759">
        <v>5185409</v>
      </c>
      <c r="K50" s="759">
        <v>1683668</v>
      </c>
      <c r="L50" s="759">
        <v>52146</v>
      </c>
      <c r="M50" s="759">
        <v>296203</v>
      </c>
      <c r="N50" s="759">
        <v>375980</v>
      </c>
    </row>
    <row r="51" spans="1:14">
      <c r="A51" s="735" t="s">
        <v>13</v>
      </c>
      <c r="B51" s="768">
        <v>13159</v>
      </c>
      <c r="C51" s="752">
        <v>6220</v>
      </c>
      <c r="D51" s="752">
        <v>38052</v>
      </c>
      <c r="E51" s="768">
        <v>1959</v>
      </c>
      <c r="F51" s="752">
        <v>54030</v>
      </c>
      <c r="G51" s="768">
        <v>38153</v>
      </c>
      <c r="H51" s="752">
        <v>6242</v>
      </c>
      <c r="I51" s="768">
        <v>3427</v>
      </c>
      <c r="J51" s="752">
        <v>1252442</v>
      </c>
      <c r="K51" s="752">
        <v>313226</v>
      </c>
      <c r="L51" s="752">
        <v>10665</v>
      </c>
      <c r="M51" s="752">
        <v>49318</v>
      </c>
      <c r="N51" s="752">
        <v>5324</v>
      </c>
    </row>
    <row r="52" spans="1:14">
      <c r="A52" s="735" t="s">
        <v>12</v>
      </c>
      <c r="B52" s="768">
        <v>4912</v>
      </c>
      <c r="C52" s="752">
        <v>2161</v>
      </c>
      <c r="D52" s="752">
        <v>13131</v>
      </c>
      <c r="E52" s="768">
        <v>666</v>
      </c>
      <c r="F52" s="752">
        <v>19705</v>
      </c>
      <c r="G52" s="768">
        <v>14369</v>
      </c>
      <c r="H52" s="752">
        <v>3082</v>
      </c>
      <c r="I52" s="768">
        <v>1625</v>
      </c>
      <c r="J52" s="752">
        <v>482061</v>
      </c>
      <c r="K52" s="752">
        <v>129589</v>
      </c>
      <c r="L52" s="752">
        <v>9960</v>
      </c>
      <c r="M52" s="752">
        <v>16596</v>
      </c>
      <c r="N52" s="752">
        <v>17037</v>
      </c>
    </row>
    <row r="53" spans="1:14">
      <c r="A53" s="735" t="s">
        <v>11</v>
      </c>
      <c r="B53" s="768">
        <v>6233</v>
      </c>
      <c r="C53" s="752">
        <v>2903</v>
      </c>
      <c r="D53" s="752">
        <v>8753</v>
      </c>
      <c r="E53" s="768">
        <v>326</v>
      </c>
      <c r="F53" s="752">
        <v>13383</v>
      </c>
      <c r="G53" s="768">
        <v>9278</v>
      </c>
      <c r="H53" s="752">
        <v>2323</v>
      </c>
      <c r="I53" s="768">
        <v>1229</v>
      </c>
      <c r="J53" s="752">
        <v>152585</v>
      </c>
      <c r="K53" s="752">
        <v>71068</v>
      </c>
      <c r="L53" s="752">
        <v>3960</v>
      </c>
      <c r="M53" s="752">
        <v>22276</v>
      </c>
      <c r="N53" s="752">
        <v>623</v>
      </c>
    </row>
    <row r="54" spans="1:14" s="280" customFormat="1">
      <c r="A54" s="727" t="s">
        <v>10</v>
      </c>
      <c r="B54" s="759">
        <v>24304</v>
      </c>
      <c r="C54" s="759">
        <v>11284</v>
      </c>
      <c r="D54" s="759">
        <v>59936</v>
      </c>
      <c r="E54" s="759">
        <v>2951</v>
      </c>
      <c r="F54" s="759">
        <v>87118</v>
      </c>
      <c r="G54" s="759">
        <v>61800</v>
      </c>
      <c r="H54" s="759">
        <v>11647</v>
      </c>
      <c r="I54" s="759">
        <v>6281</v>
      </c>
      <c r="J54" s="759">
        <v>1887088</v>
      </c>
      <c r="K54" s="759">
        <v>513883</v>
      </c>
      <c r="L54" s="759">
        <v>24585</v>
      </c>
      <c r="M54" s="759">
        <v>88190</v>
      </c>
      <c r="N54" s="759">
        <v>22984</v>
      </c>
    </row>
    <row r="55" spans="1:14">
      <c r="A55" s="735" t="s">
        <v>9</v>
      </c>
      <c r="B55" s="768">
        <v>35100</v>
      </c>
      <c r="C55" s="752">
        <v>15145</v>
      </c>
      <c r="D55" s="752">
        <v>65555</v>
      </c>
      <c r="E55" s="768">
        <v>4772</v>
      </c>
      <c r="F55" s="752">
        <v>161991</v>
      </c>
      <c r="G55" s="768">
        <v>125388</v>
      </c>
      <c r="H55" s="752">
        <v>7571</v>
      </c>
      <c r="I55" s="768">
        <v>4676</v>
      </c>
      <c r="J55" s="752">
        <v>1533086</v>
      </c>
      <c r="K55" s="752">
        <v>363880</v>
      </c>
      <c r="L55" s="752">
        <v>226280</v>
      </c>
      <c r="M55" s="752">
        <v>80542</v>
      </c>
      <c r="N55" s="752">
        <v>10062</v>
      </c>
    </row>
    <row r="56" spans="1:14">
      <c r="A56" s="735" t="s">
        <v>8</v>
      </c>
      <c r="B56" s="768">
        <v>16902</v>
      </c>
      <c r="C56" s="768">
        <v>7009</v>
      </c>
      <c r="D56" s="768">
        <v>64365</v>
      </c>
      <c r="E56" s="768">
        <v>4734</v>
      </c>
      <c r="F56" s="752">
        <v>58695</v>
      </c>
      <c r="G56" s="768">
        <v>39711</v>
      </c>
      <c r="H56" s="752">
        <v>6169</v>
      </c>
      <c r="I56" s="768">
        <v>3136</v>
      </c>
      <c r="J56" s="752">
        <v>868316</v>
      </c>
      <c r="K56" s="752">
        <v>276032</v>
      </c>
      <c r="L56" s="752">
        <v>79438</v>
      </c>
      <c r="M56" s="752">
        <v>50207</v>
      </c>
      <c r="N56" s="752">
        <v>56862</v>
      </c>
    </row>
    <row r="57" spans="1:14">
      <c r="A57" s="738" t="s">
        <v>7</v>
      </c>
      <c r="B57" s="768">
        <v>14690</v>
      </c>
      <c r="C57" s="768">
        <v>6660</v>
      </c>
      <c r="D57" s="768">
        <v>72316</v>
      </c>
      <c r="E57" s="768">
        <v>4422</v>
      </c>
      <c r="F57" s="752">
        <v>160731</v>
      </c>
      <c r="G57" s="768">
        <v>129441</v>
      </c>
      <c r="H57" s="752">
        <v>8391</v>
      </c>
      <c r="I57" s="768">
        <v>4528</v>
      </c>
      <c r="J57" s="752">
        <v>1702410</v>
      </c>
      <c r="K57" s="752">
        <v>585689</v>
      </c>
      <c r="L57" s="752">
        <v>46629</v>
      </c>
      <c r="M57" s="752">
        <v>95677</v>
      </c>
      <c r="N57" s="752">
        <v>18699</v>
      </c>
    </row>
    <row r="58" spans="1:14" s="280" customFormat="1">
      <c r="A58" s="727" t="s">
        <v>6</v>
      </c>
      <c r="B58" s="759">
        <v>66692</v>
      </c>
      <c r="C58" s="759">
        <v>28814</v>
      </c>
      <c r="D58" s="759">
        <v>202236</v>
      </c>
      <c r="E58" s="759">
        <v>13928</v>
      </c>
      <c r="F58" s="759">
        <v>381417</v>
      </c>
      <c r="G58" s="759">
        <v>294540</v>
      </c>
      <c r="H58" s="759">
        <v>22131</v>
      </c>
      <c r="I58" s="759">
        <v>12340</v>
      </c>
      <c r="J58" s="759">
        <v>4103812</v>
      </c>
      <c r="K58" s="759">
        <v>1225601</v>
      </c>
      <c r="L58" s="759">
        <v>352347</v>
      </c>
      <c r="M58" s="759">
        <v>226426</v>
      </c>
      <c r="N58" s="759">
        <v>85623</v>
      </c>
    </row>
    <row r="59" spans="1:14">
      <c r="A59" s="736" t="s">
        <v>5</v>
      </c>
      <c r="B59" s="768">
        <v>35382</v>
      </c>
      <c r="C59" s="768">
        <v>17430</v>
      </c>
      <c r="D59" s="768">
        <v>108204</v>
      </c>
      <c r="E59" s="768">
        <v>9114</v>
      </c>
      <c r="F59" s="752">
        <v>201314</v>
      </c>
      <c r="G59" s="768">
        <v>145861</v>
      </c>
      <c r="H59" s="752">
        <v>10109</v>
      </c>
      <c r="I59" s="768">
        <v>6662</v>
      </c>
      <c r="J59" s="752">
        <v>2023856</v>
      </c>
      <c r="K59" s="752">
        <v>597388</v>
      </c>
      <c r="L59" s="752">
        <v>863104</v>
      </c>
      <c r="M59" s="752">
        <v>1999648</v>
      </c>
      <c r="N59" s="752">
        <v>95088</v>
      </c>
    </row>
    <row r="60" spans="1:14">
      <c r="A60" s="735" t="s">
        <v>4</v>
      </c>
      <c r="B60" s="752">
        <v>20531</v>
      </c>
      <c r="C60" s="752">
        <v>6231</v>
      </c>
      <c r="D60" s="752">
        <v>118208</v>
      </c>
      <c r="E60" s="752">
        <v>9615</v>
      </c>
      <c r="F60" s="752">
        <v>59653</v>
      </c>
      <c r="G60" s="752">
        <v>42985</v>
      </c>
      <c r="H60" s="752">
        <v>5649</v>
      </c>
      <c r="I60" s="752">
        <v>3978</v>
      </c>
      <c r="J60" s="752">
        <v>1165598</v>
      </c>
      <c r="K60" s="752">
        <v>321287</v>
      </c>
      <c r="L60" s="752">
        <v>143028</v>
      </c>
      <c r="M60" s="752">
        <v>129023</v>
      </c>
      <c r="N60" s="752">
        <v>44454</v>
      </c>
    </row>
    <row r="61" spans="1:14">
      <c r="A61" s="735" t="s">
        <v>3</v>
      </c>
      <c r="B61" s="752">
        <v>15311</v>
      </c>
      <c r="C61" s="752">
        <v>6312</v>
      </c>
      <c r="D61" s="752">
        <v>95803</v>
      </c>
      <c r="E61" s="752">
        <v>6909</v>
      </c>
      <c r="F61" s="752">
        <v>55470</v>
      </c>
      <c r="G61" s="752">
        <v>36816</v>
      </c>
      <c r="H61" s="752">
        <v>4790</v>
      </c>
      <c r="I61" s="752">
        <v>3736</v>
      </c>
      <c r="J61" s="752">
        <v>856507</v>
      </c>
      <c r="K61" s="752">
        <v>218864</v>
      </c>
      <c r="L61" s="752">
        <v>237531</v>
      </c>
      <c r="M61" s="752">
        <v>166059</v>
      </c>
      <c r="N61" s="752">
        <v>52741</v>
      </c>
    </row>
    <row r="62" spans="1:14" s="280" customFormat="1">
      <c r="A62" s="727" t="s">
        <v>2</v>
      </c>
      <c r="B62" s="759">
        <v>71224</v>
      </c>
      <c r="C62" s="759">
        <v>29973</v>
      </c>
      <c r="D62" s="759">
        <v>322215</v>
      </c>
      <c r="E62" s="759">
        <v>25638</v>
      </c>
      <c r="F62" s="759">
        <v>316437</v>
      </c>
      <c r="G62" s="759">
        <v>225662</v>
      </c>
      <c r="H62" s="759">
        <v>20548</v>
      </c>
      <c r="I62" s="759">
        <v>14376</v>
      </c>
      <c r="J62" s="759">
        <v>4045961</v>
      </c>
      <c r="K62" s="759">
        <v>1137539</v>
      </c>
      <c r="L62" s="759">
        <v>1243663</v>
      </c>
      <c r="M62" s="759">
        <v>2294730</v>
      </c>
      <c r="N62" s="759">
        <v>192283</v>
      </c>
    </row>
    <row r="63" spans="1:14" s="280" customFormat="1">
      <c r="A63" s="729" t="s">
        <v>1</v>
      </c>
      <c r="B63" s="759">
        <v>162220</v>
      </c>
      <c r="C63" s="759">
        <v>70071</v>
      </c>
      <c r="D63" s="759">
        <v>584387</v>
      </c>
      <c r="E63" s="759">
        <v>42517</v>
      </c>
      <c r="F63" s="759">
        <v>784972</v>
      </c>
      <c r="G63" s="759">
        <v>582002</v>
      </c>
      <c r="H63" s="759">
        <v>54326</v>
      </c>
      <c r="I63" s="759">
        <v>32997</v>
      </c>
      <c r="J63" s="759">
        <v>10036861</v>
      </c>
      <c r="K63" s="759">
        <v>2877023</v>
      </c>
      <c r="L63" s="759">
        <v>1620595</v>
      </c>
      <c r="M63" s="759">
        <v>2609346</v>
      </c>
      <c r="N63" s="759">
        <v>300890</v>
      </c>
    </row>
    <row r="64" spans="1:14" s="769" customFormat="1">
      <c r="A64" s="727" t="s">
        <v>290</v>
      </c>
      <c r="B64" s="770">
        <v>243255</v>
      </c>
      <c r="C64" s="770">
        <v>102071</v>
      </c>
      <c r="D64" s="770">
        <v>976753</v>
      </c>
      <c r="E64" s="770">
        <v>65502</v>
      </c>
      <c r="F64" s="770">
        <v>1042333</v>
      </c>
      <c r="G64" s="770">
        <v>753174</v>
      </c>
      <c r="H64" s="770">
        <v>87397</v>
      </c>
      <c r="I64" s="770">
        <v>59667</v>
      </c>
      <c r="J64" s="770">
        <v>16195860</v>
      </c>
      <c r="K64" s="770">
        <v>4900087</v>
      </c>
      <c r="L64" s="770">
        <v>1711683</v>
      </c>
      <c r="M64" s="770">
        <v>2947161</v>
      </c>
      <c r="N64" s="770">
        <v>682394</v>
      </c>
    </row>
    <row r="65" spans="1:14" ht="13.5" customHeight="1">
      <c r="A65" s="1074" t="s">
        <v>829</v>
      </c>
      <c r="B65" s="1074"/>
      <c r="C65" s="1074"/>
      <c r="D65" s="1074"/>
      <c r="E65" s="1074"/>
      <c r="F65" s="1074"/>
      <c r="G65" s="1074"/>
      <c r="H65" s="1074"/>
      <c r="I65" s="1074"/>
      <c r="J65" s="1074"/>
      <c r="K65" s="1074"/>
      <c r="L65" s="1074"/>
      <c r="M65" s="1074"/>
      <c r="N65" s="1074"/>
    </row>
    <row r="66" spans="1:14">
      <c r="A66" s="735" t="s">
        <v>44</v>
      </c>
      <c r="B66" s="752" t="s">
        <v>29</v>
      </c>
      <c r="C66" s="768" t="s">
        <v>29</v>
      </c>
      <c r="D66" s="768">
        <v>365</v>
      </c>
      <c r="E66" s="768">
        <v>32</v>
      </c>
      <c r="F66" s="752">
        <v>71</v>
      </c>
      <c r="G66" s="768">
        <v>11</v>
      </c>
      <c r="H66" s="752">
        <v>1</v>
      </c>
      <c r="I66" s="768">
        <v>85</v>
      </c>
      <c r="J66" s="752">
        <v>609200</v>
      </c>
      <c r="K66" s="752">
        <v>148606</v>
      </c>
      <c r="L66" s="752">
        <v>10</v>
      </c>
      <c r="M66" s="752">
        <v>13</v>
      </c>
      <c r="N66" s="752">
        <v>2</v>
      </c>
    </row>
    <row r="67" spans="1:14">
      <c r="A67" s="735" t="s">
        <v>28</v>
      </c>
      <c r="B67" s="752">
        <v>2373</v>
      </c>
      <c r="C67" s="768">
        <v>382</v>
      </c>
      <c r="D67" s="768">
        <v>26225</v>
      </c>
      <c r="E67" s="768">
        <v>942</v>
      </c>
      <c r="F67" s="752">
        <v>4430</v>
      </c>
      <c r="G67" s="768">
        <v>1689</v>
      </c>
      <c r="H67" s="752">
        <v>2535</v>
      </c>
      <c r="I67" s="768">
        <v>1836</v>
      </c>
      <c r="J67" s="752">
        <v>696660</v>
      </c>
      <c r="K67" s="752">
        <v>196694</v>
      </c>
      <c r="L67" s="752">
        <v>20568</v>
      </c>
      <c r="M67" s="752">
        <v>17066</v>
      </c>
      <c r="N67" s="752">
        <v>2397</v>
      </c>
    </row>
    <row r="68" spans="1:14">
      <c r="A68" s="729" t="s">
        <v>27</v>
      </c>
      <c r="B68" s="759">
        <v>2373</v>
      </c>
      <c r="C68" s="759">
        <v>382</v>
      </c>
      <c r="D68" s="759">
        <v>26590</v>
      </c>
      <c r="E68" s="759">
        <v>974</v>
      </c>
      <c r="F68" s="759">
        <v>4501</v>
      </c>
      <c r="G68" s="759">
        <v>1700</v>
      </c>
      <c r="H68" s="759">
        <v>2536</v>
      </c>
      <c r="I68" s="759">
        <v>1921</v>
      </c>
      <c r="J68" s="759">
        <v>1305860</v>
      </c>
      <c r="K68" s="759">
        <v>345300</v>
      </c>
      <c r="L68" s="759">
        <v>20578</v>
      </c>
      <c r="M68" s="759">
        <v>17079</v>
      </c>
      <c r="N68" s="759">
        <v>2399</v>
      </c>
    </row>
    <row r="69" spans="1:14">
      <c r="A69" s="735" t="s">
        <v>26</v>
      </c>
      <c r="B69" s="752">
        <v>1309</v>
      </c>
      <c r="C69" s="768">
        <v>603</v>
      </c>
      <c r="D69" s="768">
        <v>21952</v>
      </c>
      <c r="E69" s="768">
        <v>1330</v>
      </c>
      <c r="F69" s="752">
        <v>2978</v>
      </c>
      <c r="G69" s="768">
        <v>1639</v>
      </c>
      <c r="H69" s="752">
        <v>1234</v>
      </c>
      <c r="I69" s="768">
        <v>953</v>
      </c>
      <c r="J69" s="752">
        <v>267320</v>
      </c>
      <c r="K69" s="752">
        <v>51689</v>
      </c>
      <c r="L69" s="752">
        <v>1906</v>
      </c>
      <c r="M69" s="752">
        <v>20322</v>
      </c>
      <c r="N69" s="752">
        <v>1373</v>
      </c>
    </row>
    <row r="70" spans="1:14">
      <c r="A70" s="743" t="s">
        <v>25</v>
      </c>
      <c r="B70" s="752">
        <v>107</v>
      </c>
      <c r="C70" s="768">
        <v>36</v>
      </c>
      <c r="D70" s="768">
        <v>8015</v>
      </c>
      <c r="E70" s="768">
        <v>521</v>
      </c>
      <c r="F70" s="752">
        <v>706</v>
      </c>
      <c r="G70" s="768">
        <v>248</v>
      </c>
      <c r="H70" s="752">
        <v>564</v>
      </c>
      <c r="I70" s="768">
        <v>398</v>
      </c>
      <c r="J70" s="752">
        <v>2516856</v>
      </c>
      <c r="K70" s="752">
        <v>1046697</v>
      </c>
      <c r="L70" s="752">
        <v>823</v>
      </c>
      <c r="M70" s="752">
        <v>6366</v>
      </c>
      <c r="N70" s="752">
        <v>548</v>
      </c>
    </row>
    <row r="71" spans="1:14">
      <c r="A71" s="742" t="s">
        <v>24</v>
      </c>
      <c r="B71" s="752">
        <v>212</v>
      </c>
      <c r="C71" s="752">
        <v>37</v>
      </c>
      <c r="D71" s="752">
        <v>8486</v>
      </c>
      <c r="E71" s="768">
        <v>310</v>
      </c>
      <c r="F71" s="752">
        <v>3331</v>
      </c>
      <c r="G71" s="768">
        <v>2314</v>
      </c>
      <c r="H71" s="752">
        <v>949</v>
      </c>
      <c r="I71" s="768">
        <v>537</v>
      </c>
      <c r="J71" s="752">
        <v>320622</v>
      </c>
      <c r="K71" s="752">
        <v>139837</v>
      </c>
      <c r="L71" s="752">
        <v>809</v>
      </c>
      <c r="M71" s="752">
        <v>9180</v>
      </c>
      <c r="N71" s="752">
        <v>75516</v>
      </c>
    </row>
    <row r="72" spans="1:14">
      <c r="A72" s="727" t="s">
        <v>23</v>
      </c>
      <c r="B72" s="759">
        <v>1628</v>
      </c>
      <c r="C72" s="759">
        <v>676</v>
      </c>
      <c r="D72" s="759">
        <v>38453</v>
      </c>
      <c r="E72" s="759">
        <v>2161</v>
      </c>
      <c r="F72" s="759">
        <v>7015</v>
      </c>
      <c r="G72" s="759">
        <v>4201</v>
      </c>
      <c r="H72" s="759">
        <v>2747</v>
      </c>
      <c r="I72" s="759">
        <v>1888</v>
      </c>
      <c r="J72" s="759">
        <v>3104798</v>
      </c>
      <c r="K72" s="759">
        <v>1238223</v>
      </c>
      <c r="L72" s="759">
        <v>3538</v>
      </c>
      <c r="M72" s="759">
        <v>35868</v>
      </c>
      <c r="N72" s="759">
        <v>77437</v>
      </c>
    </row>
    <row r="73" spans="1:14">
      <c r="A73" s="735" t="s">
        <v>22</v>
      </c>
      <c r="B73" s="768">
        <v>453</v>
      </c>
      <c r="C73" s="752">
        <v>131</v>
      </c>
      <c r="D73" s="752">
        <v>44798</v>
      </c>
      <c r="E73" s="768">
        <v>1788</v>
      </c>
      <c r="F73" s="752">
        <v>1510</v>
      </c>
      <c r="G73" s="768">
        <v>651</v>
      </c>
      <c r="H73" s="752">
        <v>1263</v>
      </c>
      <c r="I73" s="768">
        <v>941</v>
      </c>
      <c r="J73" s="752">
        <v>302834</v>
      </c>
      <c r="K73" s="752">
        <v>67107</v>
      </c>
      <c r="L73" s="752">
        <v>1142</v>
      </c>
      <c r="M73" s="752">
        <v>5929</v>
      </c>
      <c r="N73" s="752">
        <v>379083</v>
      </c>
    </row>
    <row r="74" spans="1:14">
      <c r="A74" s="735" t="s">
        <v>21</v>
      </c>
      <c r="B74" s="768">
        <v>139</v>
      </c>
      <c r="C74" s="752">
        <v>52</v>
      </c>
      <c r="D74" s="752">
        <v>7247</v>
      </c>
      <c r="E74" s="768">
        <v>311</v>
      </c>
      <c r="F74" s="752">
        <v>428</v>
      </c>
      <c r="G74" s="768">
        <v>181</v>
      </c>
      <c r="H74" s="752">
        <v>623</v>
      </c>
      <c r="I74" s="768">
        <v>229</v>
      </c>
      <c r="J74" s="752">
        <v>676449</v>
      </c>
      <c r="K74" s="752">
        <v>47590</v>
      </c>
      <c r="L74" s="752">
        <v>533</v>
      </c>
      <c r="M74" s="752">
        <v>1541</v>
      </c>
      <c r="N74" s="752">
        <v>739632</v>
      </c>
    </row>
    <row r="75" spans="1:14">
      <c r="A75" s="735" t="s">
        <v>20</v>
      </c>
      <c r="B75" s="768">
        <v>476</v>
      </c>
      <c r="C75" s="752">
        <v>200</v>
      </c>
      <c r="D75" s="752">
        <v>13576</v>
      </c>
      <c r="E75" s="768">
        <v>930</v>
      </c>
      <c r="F75" s="752">
        <v>448</v>
      </c>
      <c r="G75" s="768">
        <v>198</v>
      </c>
      <c r="H75" s="752">
        <v>360</v>
      </c>
      <c r="I75" s="768">
        <v>245</v>
      </c>
      <c r="J75" s="752">
        <v>496586</v>
      </c>
      <c r="K75" s="752">
        <v>66835</v>
      </c>
      <c r="L75" s="752">
        <v>514</v>
      </c>
      <c r="M75" s="752">
        <v>3207</v>
      </c>
      <c r="N75" s="752">
        <v>120547</v>
      </c>
    </row>
    <row r="76" spans="1:14">
      <c r="A76" s="739" t="s">
        <v>19</v>
      </c>
      <c r="B76" s="759">
        <v>1068</v>
      </c>
      <c r="C76" s="759">
        <v>383</v>
      </c>
      <c r="D76" s="759">
        <v>65621</v>
      </c>
      <c r="E76" s="759">
        <v>3029</v>
      </c>
      <c r="F76" s="759">
        <v>2386</v>
      </c>
      <c r="G76" s="759">
        <v>1030</v>
      </c>
      <c r="H76" s="759">
        <v>2246</v>
      </c>
      <c r="I76" s="759">
        <v>1415</v>
      </c>
      <c r="J76" s="759">
        <v>1475869</v>
      </c>
      <c r="K76" s="759">
        <v>181532</v>
      </c>
      <c r="L76" s="759">
        <v>2189</v>
      </c>
      <c r="M76" s="759">
        <v>10677</v>
      </c>
      <c r="N76" s="759">
        <v>1239262</v>
      </c>
    </row>
    <row r="77" spans="1:14">
      <c r="A77" s="735" t="s">
        <v>18</v>
      </c>
      <c r="B77" s="768">
        <v>178</v>
      </c>
      <c r="C77" s="752">
        <v>48</v>
      </c>
      <c r="D77" s="752">
        <v>37154</v>
      </c>
      <c r="E77" s="768">
        <v>1420</v>
      </c>
      <c r="F77" s="752">
        <v>1503</v>
      </c>
      <c r="G77" s="768">
        <v>750</v>
      </c>
      <c r="H77" s="752">
        <v>808</v>
      </c>
      <c r="I77" s="768">
        <v>544</v>
      </c>
      <c r="J77" s="752">
        <v>894377</v>
      </c>
      <c r="K77" s="752">
        <v>90713</v>
      </c>
      <c r="L77" s="752">
        <v>9142</v>
      </c>
      <c r="M77" s="752">
        <v>11248</v>
      </c>
      <c r="N77" s="752">
        <v>60064</v>
      </c>
    </row>
    <row r="78" spans="1:14">
      <c r="A78" s="735" t="s">
        <v>17</v>
      </c>
      <c r="B78" s="768">
        <v>776</v>
      </c>
      <c r="C78" s="752">
        <v>249</v>
      </c>
      <c r="D78" s="752">
        <v>19780</v>
      </c>
      <c r="E78" s="768">
        <v>1009</v>
      </c>
      <c r="F78" s="752">
        <v>1035</v>
      </c>
      <c r="G78" s="768">
        <v>501</v>
      </c>
      <c r="H78" s="752">
        <v>786</v>
      </c>
      <c r="I78" s="768">
        <v>566</v>
      </c>
      <c r="J78" s="752">
        <v>170812</v>
      </c>
      <c r="K78" s="752">
        <v>46728</v>
      </c>
      <c r="L78" s="752">
        <v>1435</v>
      </c>
      <c r="M78" s="752">
        <v>13754</v>
      </c>
      <c r="N78" s="752">
        <v>189528</v>
      </c>
    </row>
    <row r="79" spans="1:14">
      <c r="A79" s="735" t="s">
        <v>16</v>
      </c>
      <c r="B79" s="768">
        <v>421</v>
      </c>
      <c r="C79" s="752">
        <v>62</v>
      </c>
      <c r="D79" s="752">
        <v>15111</v>
      </c>
      <c r="E79" s="768">
        <v>972</v>
      </c>
      <c r="F79" s="752">
        <v>1456</v>
      </c>
      <c r="G79" s="768">
        <v>741</v>
      </c>
      <c r="H79" s="752">
        <v>897</v>
      </c>
      <c r="I79" s="768">
        <v>450</v>
      </c>
      <c r="J79" s="752">
        <v>286779</v>
      </c>
      <c r="K79" s="752">
        <v>61575</v>
      </c>
      <c r="L79" s="752">
        <v>1676</v>
      </c>
      <c r="M79" s="752">
        <v>14890</v>
      </c>
      <c r="N79" s="752">
        <v>14058</v>
      </c>
    </row>
    <row r="80" spans="1:14">
      <c r="A80" s="727" t="s">
        <v>15</v>
      </c>
      <c r="B80" s="759">
        <v>1375</v>
      </c>
      <c r="C80" s="759">
        <v>359</v>
      </c>
      <c r="D80" s="759">
        <v>72045</v>
      </c>
      <c r="E80" s="759">
        <v>3401</v>
      </c>
      <c r="F80" s="759">
        <v>3994</v>
      </c>
      <c r="G80" s="759">
        <v>1992</v>
      </c>
      <c r="H80" s="759">
        <v>2491</v>
      </c>
      <c r="I80" s="759">
        <v>1560</v>
      </c>
      <c r="J80" s="759">
        <v>1351968</v>
      </c>
      <c r="K80" s="759">
        <v>199016</v>
      </c>
      <c r="L80" s="759">
        <v>12253</v>
      </c>
      <c r="M80" s="759">
        <v>39892</v>
      </c>
      <c r="N80" s="759">
        <v>263650</v>
      </c>
    </row>
    <row r="81" spans="1:14">
      <c r="A81" s="729" t="s">
        <v>14</v>
      </c>
      <c r="B81" s="759">
        <v>4071</v>
      </c>
      <c r="C81" s="759">
        <v>1418</v>
      </c>
      <c r="D81" s="759">
        <v>176119</v>
      </c>
      <c r="E81" s="759">
        <v>8591</v>
      </c>
      <c r="F81" s="759">
        <v>13395</v>
      </c>
      <c r="G81" s="759">
        <v>7223</v>
      </c>
      <c r="H81" s="759">
        <v>7484</v>
      </c>
      <c r="I81" s="759">
        <v>4863</v>
      </c>
      <c r="J81" s="759">
        <v>5932635</v>
      </c>
      <c r="K81" s="759">
        <v>1618771</v>
      </c>
      <c r="L81" s="759">
        <v>17980</v>
      </c>
      <c r="M81" s="759">
        <v>86437</v>
      </c>
      <c r="N81" s="759">
        <v>1580349</v>
      </c>
    </row>
    <row r="82" spans="1:14">
      <c r="A82" s="735" t="s">
        <v>13</v>
      </c>
      <c r="B82" s="768">
        <v>975</v>
      </c>
      <c r="C82" s="752">
        <v>476</v>
      </c>
      <c r="D82" s="752">
        <v>13344</v>
      </c>
      <c r="E82" s="768">
        <v>432</v>
      </c>
      <c r="F82" s="752">
        <v>3758</v>
      </c>
      <c r="G82" s="768">
        <v>2199</v>
      </c>
      <c r="H82" s="752">
        <v>2482</v>
      </c>
      <c r="I82" s="768">
        <v>1103</v>
      </c>
      <c r="J82" s="752">
        <v>651578</v>
      </c>
      <c r="K82" s="752">
        <v>125796</v>
      </c>
      <c r="L82" s="752">
        <v>4578</v>
      </c>
      <c r="M82" s="752">
        <v>20753</v>
      </c>
      <c r="N82" s="752">
        <v>1941</v>
      </c>
    </row>
    <row r="83" spans="1:14">
      <c r="A83" s="735" t="s">
        <v>12</v>
      </c>
      <c r="B83" s="768">
        <v>340</v>
      </c>
      <c r="C83" s="752">
        <v>173</v>
      </c>
      <c r="D83" s="752">
        <v>9424</v>
      </c>
      <c r="E83" s="768">
        <v>635</v>
      </c>
      <c r="F83" s="752">
        <v>2295</v>
      </c>
      <c r="G83" s="768">
        <v>652</v>
      </c>
      <c r="H83" s="752">
        <v>984</v>
      </c>
      <c r="I83" s="768">
        <v>450</v>
      </c>
      <c r="J83" s="752">
        <v>403212</v>
      </c>
      <c r="K83" s="752">
        <v>116683</v>
      </c>
      <c r="L83" s="752">
        <v>12334</v>
      </c>
      <c r="M83" s="752">
        <v>8219</v>
      </c>
      <c r="N83" s="752">
        <v>8993</v>
      </c>
    </row>
    <row r="84" spans="1:14">
      <c r="A84" s="735" t="s">
        <v>11</v>
      </c>
      <c r="B84" s="768">
        <v>153</v>
      </c>
      <c r="C84" s="752">
        <v>80</v>
      </c>
      <c r="D84" s="752">
        <v>3883</v>
      </c>
      <c r="E84" s="768">
        <v>123</v>
      </c>
      <c r="F84" s="752">
        <v>810</v>
      </c>
      <c r="G84" s="768">
        <v>402</v>
      </c>
      <c r="H84" s="752">
        <v>757</v>
      </c>
      <c r="I84" s="768">
        <v>196</v>
      </c>
      <c r="J84" s="752">
        <v>131111</v>
      </c>
      <c r="K84" s="752">
        <v>26342</v>
      </c>
      <c r="L84" s="752">
        <v>1368</v>
      </c>
      <c r="M84" s="752">
        <v>7507</v>
      </c>
      <c r="N84" s="752">
        <v>236</v>
      </c>
    </row>
    <row r="85" spans="1:14" s="280" customFormat="1">
      <c r="A85" s="727" t="s">
        <v>10</v>
      </c>
      <c r="B85" s="759">
        <v>1468</v>
      </c>
      <c r="C85" s="759">
        <v>729</v>
      </c>
      <c r="D85" s="759">
        <v>26651</v>
      </c>
      <c r="E85" s="759">
        <v>1190</v>
      </c>
      <c r="F85" s="759">
        <v>6863</v>
      </c>
      <c r="G85" s="759">
        <v>3253</v>
      </c>
      <c r="H85" s="759">
        <v>4223</v>
      </c>
      <c r="I85" s="759">
        <v>1749</v>
      </c>
      <c r="J85" s="759">
        <v>1185901</v>
      </c>
      <c r="K85" s="759">
        <v>268821</v>
      </c>
      <c r="L85" s="759">
        <v>18280</v>
      </c>
      <c r="M85" s="759">
        <v>36479</v>
      </c>
      <c r="N85" s="759">
        <v>11170</v>
      </c>
    </row>
    <row r="86" spans="1:14">
      <c r="A86" s="735" t="s">
        <v>9</v>
      </c>
      <c r="B86" s="768">
        <v>3765</v>
      </c>
      <c r="C86" s="752">
        <v>1485</v>
      </c>
      <c r="D86" s="752">
        <v>97634</v>
      </c>
      <c r="E86" s="768">
        <v>7138</v>
      </c>
      <c r="F86" s="752">
        <v>13196</v>
      </c>
      <c r="G86" s="768">
        <v>8925</v>
      </c>
      <c r="H86" s="752">
        <v>3183</v>
      </c>
      <c r="I86" s="768">
        <v>1266</v>
      </c>
      <c r="J86" s="752">
        <v>1107401</v>
      </c>
      <c r="K86" s="752">
        <v>132550</v>
      </c>
      <c r="L86" s="752">
        <v>95085</v>
      </c>
      <c r="M86" s="752">
        <v>38519</v>
      </c>
      <c r="N86" s="752">
        <v>9078</v>
      </c>
    </row>
    <row r="87" spans="1:14">
      <c r="A87" s="735" t="s">
        <v>8</v>
      </c>
      <c r="B87" s="768">
        <v>1857</v>
      </c>
      <c r="C87" s="768">
        <v>751</v>
      </c>
      <c r="D87" s="768">
        <v>39528</v>
      </c>
      <c r="E87" s="768">
        <v>2728</v>
      </c>
      <c r="F87" s="752">
        <v>9350</v>
      </c>
      <c r="G87" s="768">
        <v>5053</v>
      </c>
      <c r="H87" s="752">
        <v>2436</v>
      </c>
      <c r="I87" s="768">
        <v>1112</v>
      </c>
      <c r="J87" s="752">
        <v>642440</v>
      </c>
      <c r="K87" s="752">
        <v>233516</v>
      </c>
      <c r="L87" s="752">
        <v>17432</v>
      </c>
      <c r="M87" s="752">
        <v>26575</v>
      </c>
      <c r="N87" s="752">
        <v>97273</v>
      </c>
    </row>
    <row r="88" spans="1:14">
      <c r="A88" s="738" t="s">
        <v>7</v>
      </c>
      <c r="B88" s="768">
        <v>473</v>
      </c>
      <c r="C88" s="768">
        <v>198</v>
      </c>
      <c r="D88" s="768">
        <v>20263</v>
      </c>
      <c r="E88" s="768">
        <v>1319</v>
      </c>
      <c r="F88" s="752">
        <v>5871</v>
      </c>
      <c r="G88" s="768">
        <v>5034</v>
      </c>
      <c r="H88" s="752">
        <v>1541</v>
      </c>
      <c r="I88" s="768">
        <v>795</v>
      </c>
      <c r="J88" s="752">
        <v>1051775</v>
      </c>
      <c r="K88" s="752">
        <v>92611</v>
      </c>
      <c r="L88" s="752">
        <v>23546</v>
      </c>
      <c r="M88" s="752">
        <v>18820</v>
      </c>
      <c r="N88" s="752">
        <v>45980</v>
      </c>
    </row>
    <row r="89" spans="1:14" s="280" customFormat="1">
      <c r="A89" s="727" t="s">
        <v>6</v>
      </c>
      <c r="B89" s="759">
        <v>6095</v>
      </c>
      <c r="C89" s="759">
        <v>2434</v>
      </c>
      <c r="D89" s="759">
        <v>157425</v>
      </c>
      <c r="E89" s="759">
        <v>11185</v>
      </c>
      <c r="F89" s="759">
        <v>28417</v>
      </c>
      <c r="G89" s="759">
        <v>19012</v>
      </c>
      <c r="H89" s="759">
        <v>7160</v>
      </c>
      <c r="I89" s="759">
        <v>3173</v>
      </c>
      <c r="J89" s="759">
        <v>2801616</v>
      </c>
      <c r="K89" s="759">
        <v>458677</v>
      </c>
      <c r="L89" s="759">
        <v>136063</v>
      </c>
      <c r="M89" s="759">
        <v>83914</v>
      </c>
      <c r="N89" s="759">
        <v>152331</v>
      </c>
    </row>
    <row r="90" spans="1:14">
      <c r="A90" s="736" t="s">
        <v>5</v>
      </c>
      <c r="B90" s="768">
        <v>1408</v>
      </c>
      <c r="C90" s="768">
        <v>529</v>
      </c>
      <c r="D90" s="768">
        <v>117879</v>
      </c>
      <c r="E90" s="768">
        <v>7801</v>
      </c>
      <c r="F90" s="752">
        <v>8450</v>
      </c>
      <c r="G90" s="768">
        <v>5246</v>
      </c>
      <c r="H90" s="752">
        <v>2236</v>
      </c>
      <c r="I90" s="768">
        <v>1310</v>
      </c>
      <c r="J90" s="752">
        <v>1558290</v>
      </c>
      <c r="K90" s="752">
        <v>699042</v>
      </c>
      <c r="L90" s="752">
        <v>178413</v>
      </c>
      <c r="M90" s="752">
        <v>951271</v>
      </c>
      <c r="N90" s="752">
        <v>162348</v>
      </c>
    </row>
    <row r="91" spans="1:14">
      <c r="A91" s="735" t="s">
        <v>4</v>
      </c>
      <c r="B91" s="752">
        <v>4146</v>
      </c>
      <c r="C91" s="752">
        <v>1174</v>
      </c>
      <c r="D91" s="752">
        <v>110408</v>
      </c>
      <c r="E91" s="752">
        <v>8427</v>
      </c>
      <c r="F91" s="752">
        <v>18699</v>
      </c>
      <c r="G91" s="752">
        <v>10121</v>
      </c>
      <c r="H91" s="752">
        <v>2556</v>
      </c>
      <c r="I91" s="752">
        <v>1496</v>
      </c>
      <c r="J91" s="752">
        <v>903629</v>
      </c>
      <c r="K91" s="752">
        <v>148547</v>
      </c>
      <c r="L91" s="752">
        <v>83629</v>
      </c>
      <c r="M91" s="752">
        <v>141489</v>
      </c>
      <c r="N91" s="752">
        <v>251250</v>
      </c>
    </row>
    <row r="92" spans="1:14">
      <c r="A92" s="735" t="s">
        <v>3</v>
      </c>
      <c r="B92" s="752">
        <v>948</v>
      </c>
      <c r="C92" s="752">
        <v>385</v>
      </c>
      <c r="D92" s="752">
        <v>30865</v>
      </c>
      <c r="E92" s="752">
        <v>2097</v>
      </c>
      <c r="F92" s="752">
        <v>7234</v>
      </c>
      <c r="G92" s="752">
        <v>4350</v>
      </c>
      <c r="H92" s="752">
        <v>1610</v>
      </c>
      <c r="I92" s="752">
        <v>616</v>
      </c>
      <c r="J92" s="752">
        <v>496413</v>
      </c>
      <c r="K92" s="752">
        <v>66822</v>
      </c>
      <c r="L92" s="752">
        <v>44149</v>
      </c>
      <c r="M92" s="752">
        <v>43451</v>
      </c>
      <c r="N92" s="752">
        <v>14795</v>
      </c>
    </row>
    <row r="93" spans="1:14" s="280" customFormat="1">
      <c r="A93" s="727" t="s">
        <v>2</v>
      </c>
      <c r="B93" s="759">
        <v>6502</v>
      </c>
      <c r="C93" s="759">
        <v>2088</v>
      </c>
      <c r="D93" s="759">
        <v>259152</v>
      </c>
      <c r="E93" s="759">
        <v>18325</v>
      </c>
      <c r="F93" s="759">
        <v>34383</v>
      </c>
      <c r="G93" s="759">
        <v>19717</v>
      </c>
      <c r="H93" s="759">
        <v>6402</v>
      </c>
      <c r="I93" s="759">
        <v>3422</v>
      </c>
      <c r="J93" s="759">
        <v>2958332</v>
      </c>
      <c r="K93" s="759">
        <v>914411</v>
      </c>
      <c r="L93" s="759">
        <v>306191</v>
      </c>
      <c r="M93" s="759">
        <v>1136211</v>
      </c>
      <c r="N93" s="759">
        <v>428393</v>
      </c>
    </row>
    <row r="94" spans="1:14" s="280" customFormat="1">
      <c r="A94" s="729" t="s">
        <v>1</v>
      </c>
      <c r="B94" s="759">
        <v>14065</v>
      </c>
      <c r="C94" s="759">
        <v>5251</v>
      </c>
      <c r="D94" s="759">
        <v>443228</v>
      </c>
      <c r="E94" s="759">
        <v>30700</v>
      </c>
      <c r="F94" s="759">
        <v>69663</v>
      </c>
      <c r="G94" s="759">
        <v>41982</v>
      </c>
      <c r="H94" s="759">
        <v>17785</v>
      </c>
      <c r="I94" s="759">
        <v>8344</v>
      </c>
      <c r="J94" s="759">
        <v>6945849</v>
      </c>
      <c r="K94" s="759">
        <v>1641909</v>
      </c>
      <c r="L94" s="759">
        <v>460534</v>
      </c>
      <c r="M94" s="759">
        <v>1256604</v>
      </c>
      <c r="N94" s="759">
        <v>591894</v>
      </c>
    </row>
    <row r="95" spans="1:14" s="769" customFormat="1">
      <c r="A95" s="727" t="s">
        <v>290</v>
      </c>
      <c r="B95" s="770">
        <v>20509</v>
      </c>
      <c r="C95" s="770">
        <v>7051</v>
      </c>
      <c r="D95" s="770">
        <v>645937</v>
      </c>
      <c r="E95" s="770">
        <v>40265</v>
      </c>
      <c r="F95" s="770">
        <v>87559</v>
      </c>
      <c r="G95" s="770">
        <v>50905</v>
      </c>
      <c r="H95" s="770">
        <v>27805</v>
      </c>
      <c r="I95" s="770">
        <v>15128</v>
      </c>
      <c r="J95" s="770">
        <v>14184344</v>
      </c>
      <c r="K95" s="770">
        <v>3605980</v>
      </c>
      <c r="L95" s="770">
        <v>499092</v>
      </c>
      <c r="M95" s="770">
        <v>1360120</v>
      </c>
      <c r="N95" s="770">
        <v>2174642</v>
      </c>
    </row>
    <row r="96" spans="1:14" ht="13.5" customHeight="1">
      <c r="A96" s="1074" t="s">
        <v>827</v>
      </c>
      <c r="B96" s="1074"/>
      <c r="C96" s="1074"/>
      <c r="D96" s="1074"/>
      <c r="E96" s="1074"/>
      <c r="F96" s="1074"/>
      <c r="G96" s="1074"/>
      <c r="H96" s="1074"/>
      <c r="I96" s="1074"/>
      <c r="J96" s="1074"/>
      <c r="K96" s="1074"/>
      <c r="L96" s="1074"/>
      <c r="M96" s="1074"/>
      <c r="N96" s="1074"/>
    </row>
    <row r="97" spans="1:14">
      <c r="A97" s="735" t="s">
        <v>44</v>
      </c>
      <c r="B97" s="752" t="s">
        <v>29</v>
      </c>
      <c r="C97" s="768" t="s">
        <v>29</v>
      </c>
      <c r="D97" s="768" t="s">
        <v>29</v>
      </c>
      <c r="E97" s="768" t="s">
        <v>29</v>
      </c>
      <c r="F97" s="752" t="s">
        <v>29</v>
      </c>
      <c r="G97" s="768" t="s">
        <v>29</v>
      </c>
      <c r="H97" s="752" t="s">
        <v>29</v>
      </c>
      <c r="I97" s="768" t="s">
        <v>29</v>
      </c>
      <c r="J97" s="752">
        <v>109</v>
      </c>
      <c r="K97" s="752">
        <v>86</v>
      </c>
      <c r="L97" s="752" t="s">
        <v>29</v>
      </c>
      <c r="M97" s="752" t="s">
        <v>29</v>
      </c>
      <c r="N97" s="752" t="s">
        <v>29</v>
      </c>
    </row>
    <row r="98" spans="1:14">
      <c r="A98" s="735" t="s">
        <v>28</v>
      </c>
      <c r="B98" s="752" t="s">
        <v>29</v>
      </c>
      <c r="C98" s="768" t="s">
        <v>29</v>
      </c>
      <c r="D98" s="768" t="s">
        <v>29</v>
      </c>
      <c r="E98" s="768" t="s">
        <v>29</v>
      </c>
      <c r="F98" s="752" t="s">
        <v>29</v>
      </c>
      <c r="G98" s="768" t="s">
        <v>29</v>
      </c>
      <c r="H98" s="752" t="s">
        <v>29</v>
      </c>
      <c r="I98" s="768" t="s">
        <v>29</v>
      </c>
      <c r="J98" s="752">
        <v>80828</v>
      </c>
      <c r="K98" s="752">
        <v>52016</v>
      </c>
      <c r="L98" s="752">
        <v>1319</v>
      </c>
      <c r="M98" s="752">
        <v>4467</v>
      </c>
      <c r="N98" s="752">
        <v>366</v>
      </c>
    </row>
    <row r="99" spans="1:14">
      <c r="A99" s="729" t="s">
        <v>27</v>
      </c>
      <c r="B99" s="759" t="s">
        <v>29</v>
      </c>
      <c r="C99" s="759" t="s">
        <v>29</v>
      </c>
      <c r="D99" s="759" t="s">
        <v>29</v>
      </c>
      <c r="E99" s="759" t="s">
        <v>29</v>
      </c>
      <c r="F99" s="759" t="s">
        <v>29</v>
      </c>
      <c r="G99" s="759" t="s">
        <v>29</v>
      </c>
      <c r="H99" s="759" t="s">
        <v>29</v>
      </c>
      <c r="I99" s="759" t="s">
        <v>29</v>
      </c>
      <c r="J99" s="759">
        <v>80937</v>
      </c>
      <c r="K99" s="759">
        <v>52102</v>
      </c>
      <c r="L99" s="759">
        <v>1319</v>
      </c>
      <c r="M99" s="759">
        <v>4467</v>
      </c>
      <c r="N99" s="759">
        <v>366</v>
      </c>
    </row>
    <row r="100" spans="1:14">
      <c r="A100" s="735" t="s">
        <v>26</v>
      </c>
      <c r="B100" s="752" t="s">
        <v>29</v>
      </c>
      <c r="C100" s="768" t="s">
        <v>29</v>
      </c>
      <c r="D100" s="768" t="s">
        <v>29</v>
      </c>
      <c r="E100" s="768" t="s">
        <v>29</v>
      </c>
      <c r="F100" s="752" t="s">
        <v>29</v>
      </c>
      <c r="G100" s="768" t="s">
        <v>29</v>
      </c>
      <c r="H100" s="752" t="s">
        <v>29</v>
      </c>
      <c r="I100" s="768" t="s">
        <v>29</v>
      </c>
      <c r="J100" s="752">
        <v>82328</v>
      </c>
      <c r="K100" s="752">
        <v>51566</v>
      </c>
      <c r="L100" s="752">
        <v>802</v>
      </c>
      <c r="M100" s="752">
        <v>10390</v>
      </c>
      <c r="N100" s="752">
        <v>613</v>
      </c>
    </row>
    <row r="101" spans="1:14">
      <c r="A101" s="743" t="s">
        <v>25</v>
      </c>
      <c r="B101" s="752" t="s">
        <v>29</v>
      </c>
      <c r="C101" s="768" t="s">
        <v>29</v>
      </c>
      <c r="D101" s="768" t="s">
        <v>29</v>
      </c>
      <c r="E101" s="768" t="s">
        <v>29</v>
      </c>
      <c r="F101" s="752" t="s">
        <v>29</v>
      </c>
      <c r="G101" s="768" t="s">
        <v>29</v>
      </c>
      <c r="H101" s="752" t="s">
        <v>29</v>
      </c>
      <c r="I101" s="768" t="s">
        <v>29</v>
      </c>
      <c r="J101" s="752">
        <v>28587</v>
      </c>
      <c r="K101" s="752">
        <v>20232</v>
      </c>
      <c r="L101" s="752">
        <v>412</v>
      </c>
      <c r="M101" s="752">
        <v>5174</v>
      </c>
      <c r="N101" s="752">
        <v>231</v>
      </c>
    </row>
    <row r="102" spans="1:14">
      <c r="A102" s="742" t="s">
        <v>24</v>
      </c>
      <c r="B102" s="752" t="s">
        <v>29</v>
      </c>
      <c r="C102" s="752" t="s">
        <v>29</v>
      </c>
      <c r="D102" s="752" t="s">
        <v>29</v>
      </c>
      <c r="E102" s="768" t="s">
        <v>29</v>
      </c>
      <c r="F102" s="752" t="s">
        <v>29</v>
      </c>
      <c r="G102" s="768" t="s">
        <v>29</v>
      </c>
      <c r="H102" s="752" t="s">
        <v>29</v>
      </c>
      <c r="I102" s="768" t="s">
        <v>29</v>
      </c>
      <c r="J102" s="752">
        <v>44143</v>
      </c>
      <c r="K102" s="752">
        <v>30725</v>
      </c>
      <c r="L102" s="752">
        <v>433</v>
      </c>
      <c r="M102" s="752">
        <v>3747</v>
      </c>
      <c r="N102" s="752">
        <v>108</v>
      </c>
    </row>
    <row r="103" spans="1:14">
      <c r="A103" s="727" t="s">
        <v>23</v>
      </c>
      <c r="B103" s="759" t="s">
        <v>29</v>
      </c>
      <c r="C103" s="759" t="s">
        <v>29</v>
      </c>
      <c r="D103" s="759" t="s">
        <v>29</v>
      </c>
      <c r="E103" s="759" t="s">
        <v>29</v>
      </c>
      <c r="F103" s="759" t="s">
        <v>29</v>
      </c>
      <c r="G103" s="759" t="s">
        <v>29</v>
      </c>
      <c r="H103" s="759" t="s">
        <v>29</v>
      </c>
      <c r="I103" s="759" t="s">
        <v>29</v>
      </c>
      <c r="J103" s="759">
        <v>155058</v>
      </c>
      <c r="K103" s="759">
        <v>102523</v>
      </c>
      <c r="L103" s="759">
        <v>1647</v>
      </c>
      <c r="M103" s="759">
        <v>19311</v>
      </c>
      <c r="N103" s="759">
        <v>952</v>
      </c>
    </row>
    <row r="104" spans="1:14">
      <c r="A104" s="735" t="s">
        <v>22</v>
      </c>
      <c r="B104" s="768" t="s">
        <v>29</v>
      </c>
      <c r="C104" s="752" t="s">
        <v>29</v>
      </c>
      <c r="D104" s="752" t="s">
        <v>29</v>
      </c>
      <c r="E104" s="768" t="s">
        <v>29</v>
      </c>
      <c r="F104" s="752" t="s">
        <v>29</v>
      </c>
      <c r="G104" s="768" t="s">
        <v>29</v>
      </c>
      <c r="H104" s="752" t="s">
        <v>29</v>
      </c>
      <c r="I104" s="768" t="s">
        <v>29</v>
      </c>
      <c r="J104" s="752">
        <v>52025</v>
      </c>
      <c r="K104" s="752">
        <v>38639</v>
      </c>
      <c r="L104" s="752">
        <v>335</v>
      </c>
      <c r="M104" s="752">
        <v>3905</v>
      </c>
      <c r="N104" s="752">
        <v>202</v>
      </c>
    </row>
    <row r="105" spans="1:14">
      <c r="A105" s="735" t="s">
        <v>21</v>
      </c>
      <c r="B105" s="768" t="s">
        <v>29</v>
      </c>
      <c r="C105" s="752" t="s">
        <v>29</v>
      </c>
      <c r="D105" s="752" t="s">
        <v>29</v>
      </c>
      <c r="E105" s="768" t="s">
        <v>29</v>
      </c>
      <c r="F105" s="752" t="s">
        <v>29</v>
      </c>
      <c r="G105" s="768" t="s">
        <v>29</v>
      </c>
      <c r="H105" s="752" t="s">
        <v>29</v>
      </c>
      <c r="I105" s="768" t="s">
        <v>29</v>
      </c>
      <c r="J105" s="752">
        <v>56255</v>
      </c>
      <c r="K105" s="752">
        <v>37819</v>
      </c>
      <c r="L105" s="752">
        <v>303</v>
      </c>
      <c r="M105" s="752">
        <v>1209</v>
      </c>
      <c r="N105" s="752">
        <v>132</v>
      </c>
    </row>
    <row r="106" spans="1:14">
      <c r="A106" s="735" t="s">
        <v>20</v>
      </c>
      <c r="B106" s="768" t="s">
        <v>29</v>
      </c>
      <c r="C106" s="752" t="s">
        <v>29</v>
      </c>
      <c r="D106" s="752" t="s">
        <v>29</v>
      </c>
      <c r="E106" s="768" t="s">
        <v>29</v>
      </c>
      <c r="F106" s="752" t="s">
        <v>29</v>
      </c>
      <c r="G106" s="768" t="s">
        <v>29</v>
      </c>
      <c r="H106" s="752" t="s">
        <v>29</v>
      </c>
      <c r="I106" s="768" t="s">
        <v>29</v>
      </c>
      <c r="J106" s="752">
        <v>162130</v>
      </c>
      <c r="K106" s="752">
        <v>90451</v>
      </c>
      <c r="L106" s="752">
        <v>615</v>
      </c>
      <c r="M106" s="752">
        <v>3686</v>
      </c>
      <c r="N106" s="752">
        <v>119</v>
      </c>
    </row>
    <row r="107" spans="1:14">
      <c r="A107" s="739" t="s">
        <v>19</v>
      </c>
      <c r="B107" s="759" t="s">
        <v>29</v>
      </c>
      <c r="C107" s="759" t="s">
        <v>29</v>
      </c>
      <c r="D107" s="759" t="s">
        <v>29</v>
      </c>
      <c r="E107" s="759" t="s">
        <v>29</v>
      </c>
      <c r="F107" s="759" t="s">
        <v>29</v>
      </c>
      <c r="G107" s="759" t="s">
        <v>29</v>
      </c>
      <c r="H107" s="759" t="s">
        <v>29</v>
      </c>
      <c r="I107" s="759" t="s">
        <v>29</v>
      </c>
      <c r="J107" s="759">
        <v>270410</v>
      </c>
      <c r="K107" s="759">
        <v>166909</v>
      </c>
      <c r="L107" s="759">
        <v>1253</v>
      </c>
      <c r="M107" s="759">
        <v>8800</v>
      </c>
      <c r="N107" s="759">
        <v>453</v>
      </c>
    </row>
    <row r="108" spans="1:14">
      <c r="A108" s="735" t="s">
        <v>18</v>
      </c>
      <c r="B108" s="768" t="s">
        <v>29</v>
      </c>
      <c r="C108" s="752" t="s">
        <v>29</v>
      </c>
      <c r="D108" s="752" t="s">
        <v>29</v>
      </c>
      <c r="E108" s="768" t="s">
        <v>29</v>
      </c>
      <c r="F108" s="752" t="s">
        <v>29</v>
      </c>
      <c r="G108" s="768" t="s">
        <v>29</v>
      </c>
      <c r="H108" s="752" t="s">
        <v>29</v>
      </c>
      <c r="I108" s="768" t="s">
        <v>29</v>
      </c>
      <c r="J108" s="752">
        <v>60999</v>
      </c>
      <c r="K108" s="752">
        <v>31985</v>
      </c>
      <c r="L108" s="752">
        <v>427</v>
      </c>
      <c r="M108" s="752">
        <v>1470</v>
      </c>
      <c r="N108" s="752">
        <v>119</v>
      </c>
    </row>
    <row r="109" spans="1:14">
      <c r="A109" s="735" t="s">
        <v>17</v>
      </c>
      <c r="B109" s="768" t="s">
        <v>29</v>
      </c>
      <c r="C109" s="752" t="s">
        <v>29</v>
      </c>
      <c r="D109" s="752" t="s">
        <v>29</v>
      </c>
      <c r="E109" s="768" t="s">
        <v>29</v>
      </c>
      <c r="F109" s="752" t="s">
        <v>29</v>
      </c>
      <c r="G109" s="768" t="s">
        <v>29</v>
      </c>
      <c r="H109" s="752" t="s">
        <v>29</v>
      </c>
      <c r="I109" s="768" t="s">
        <v>29</v>
      </c>
      <c r="J109" s="752">
        <v>150391</v>
      </c>
      <c r="K109" s="752">
        <v>80826</v>
      </c>
      <c r="L109" s="752">
        <v>1201</v>
      </c>
      <c r="M109" s="752">
        <v>9903</v>
      </c>
      <c r="N109" s="752">
        <v>226</v>
      </c>
    </row>
    <row r="110" spans="1:14">
      <c r="A110" s="735" t="s">
        <v>16</v>
      </c>
      <c r="B110" s="768" t="s">
        <v>29</v>
      </c>
      <c r="C110" s="752" t="s">
        <v>29</v>
      </c>
      <c r="D110" s="752" t="s">
        <v>29</v>
      </c>
      <c r="E110" s="768" t="s">
        <v>29</v>
      </c>
      <c r="F110" s="752" t="s">
        <v>29</v>
      </c>
      <c r="G110" s="768" t="s">
        <v>29</v>
      </c>
      <c r="H110" s="752" t="s">
        <v>29</v>
      </c>
      <c r="I110" s="768" t="s">
        <v>29</v>
      </c>
      <c r="J110" s="752">
        <v>62094</v>
      </c>
      <c r="K110" s="752">
        <v>32587</v>
      </c>
      <c r="L110" s="752">
        <v>562</v>
      </c>
      <c r="M110" s="752">
        <v>4467</v>
      </c>
      <c r="N110" s="752">
        <v>240</v>
      </c>
    </row>
    <row r="111" spans="1:14">
      <c r="A111" s="727" t="s">
        <v>15</v>
      </c>
      <c r="B111" s="759" t="s">
        <v>29</v>
      </c>
      <c r="C111" s="759" t="s">
        <v>29</v>
      </c>
      <c r="D111" s="759" t="s">
        <v>29</v>
      </c>
      <c r="E111" s="759" t="s">
        <v>29</v>
      </c>
      <c r="F111" s="759" t="s">
        <v>29</v>
      </c>
      <c r="G111" s="759" t="s">
        <v>29</v>
      </c>
      <c r="H111" s="759" t="s">
        <v>29</v>
      </c>
      <c r="I111" s="759" t="s">
        <v>29</v>
      </c>
      <c r="J111" s="759">
        <v>273484</v>
      </c>
      <c r="K111" s="759">
        <v>145398</v>
      </c>
      <c r="L111" s="759">
        <v>2190</v>
      </c>
      <c r="M111" s="759">
        <v>15840</v>
      </c>
      <c r="N111" s="759">
        <v>585</v>
      </c>
    </row>
    <row r="112" spans="1:14">
      <c r="A112" s="729" t="s">
        <v>14</v>
      </c>
      <c r="B112" s="759" t="s">
        <v>29</v>
      </c>
      <c r="C112" s="759" t="s">
        <v>29</v>
      </c>
      <c r="D112" s="759" t="s">
        <v>29</v>
      </c>
      <c r="E112" s="759" t="s">
        <v>29</v>
      </c>
      <c r="F112" s="759" t="s">
        <v>29</v>
      </c>
      <c r="G112" s="759" t="s">
        <v>29</v>
      </c>
      <c r="H112" s="759" t="s">
        <v>29</v>
      </c>
      <c r="I112" s="759" t="s">
        <v>29</v>
      </c>
      <c r="J112" s="759">
        <v>698952</v>
      </c>
      <c r="K112" s="759">
        <v>414830</v>
      </c>
      <c r="L112" s="759">
        <v>5090</v>
      </c>
      <c r="M112" s="759">
        <v>43951</v>
      </c>
      <c r="N112" s="759">
        <v>1990</v>
      </c>
    </row>
    <row r="113" spans="1:14">
      <c r="A113" s="735" t="s">
        <v>13</v>
      </c>
      <c r="B113" s="768" t="s">
        <v>29</v>
      </c>
      <c r="C113" s="752" t="s">
        <v>29</v>
      </c>
      <c r="D113" s="752" t="s">
        <v>29</v>
      </c>
      <c r="E113" s="768" t="s">
        <v>29</v>
      </c>
      <c r="F113" s="752" t="s">
        <v>29</v>
      </c>
      <c r="G113" s="768" t="s">
        <v>29</v>
      </c>
      <c r="H113" s="752" t="s">
        <v>29</v>
      </c>
      <c r="I113" s="768" t="s">
        <v>29</v>
      </c>
      <c r="J113" s="752">
        <v>112274</v>
      </c>
      <c r="K113" s="752">
        <v>63752</v>
      </c>
      <c r="L113" s="752">
        <v>742</v>
      </c>
      <c r="M113" s="752">
        <v>4014</v>
      </c>
      <c r="N113" s="752">
        <v>232</v>
      </c>
    </row>
    <row r="114" spans="1:14">
      <c r="A114" s="735" t="s">
        <v>12</v>
      </c>
      <c r="B114" s="768" t="s">
        <v>29</v>
      </c>
      <c r="C114" s="752" t="s">
        <v>29</v>
      </c>
      <c r="D114" s="752" t="s">
        <v>29</v>
      </c>
      <c r="E114" s="768" t="s">
        <v>29</v>
      </c>
      <c r="F114" s="752" t="s">
        <v>29</v>
      </c>
      <c r="G114" s="768" t="s">
        <v>29</v>
      </c>
      <c r="H114" s="752" t="s">
        <v>29</v>
      </c>
      <c r="I114" s="768" t="s">
        <v>29</v>
      </c>
      <c r="J114" s="752">
        <v>42276</v>
      </c>
      <c r="K114" s="752">
        <v>21385</v>
      </c>
      <c r="L114" s="752">
        <v>357</v>
      </c>
      <c r="M114" s="752">
        <v>1654</v>
      </c>
      <c r="N114" s="752">
        <v>155</v>
      </c>
    </row>
    <row r="115" spans="1:14">
      <c r="A115" s="735" t="s">
        <v>11</v>
      </c>
      <c r="B115" s="768" t="s">
        <v>29</v>
      </c>
      <c r="C115" s="752" t="s">
        <v>29</v>
      </c>
      <c r="D115" s="752" t="s">
        <v>29</v>
      </c>
      <c r="E115" s="768" t="s">
        <v>29</v>
      </c>
      <c r="F115" s="752" t="s">
        <v>29</v>
      </c>
      <c r="G115" s="768" t="s">
        <v>29</v>
      </c>
      <c r="H115" s="752" t="s">
        <v>29</v>
      </c>
      <c r="I115" s="768" t="s">
        <v>29</v>
      </c>
      <c r="J115" s="752">
        <v>33253</v>
      </c>
      <c r="K115" s="752">
        <v>19099</v>
      </c>
      <c r="L115" s="752">
        <v>520</v>
      </c>
      <c r="M115" s="752">
        <v>3807</v>
      </c>
      <c r="N115" s="752">
        <v>79</v>
      </c>
    </row>
    <row r="116" spans="1:14" s="280" customFormat="1">
      <c r="A116" s="727" t="s">
        <v>10</v>
      </c>
      <c r="B116" s="759" t="s">
        <v>29</v>
      </c>
      <c r="C116" s="759" t="s">
        <v>29</v>
      </c>
      <c r="D116" s="759" t="s">
        <v>29</v>
      </c>
      <c r="E116" s="759" t="s">
        <v>29</v>
      </c>
      <c r="F116" s="759" t="s">
        <v>29</v>
      </c>
      <c r="G116" s="759" t="s">
        <v>29</v>
      </c>
      <c r="H116" s="759" t="s">
        <v>29</v>
      </c>
      <c r="I116" s="759" t="s">
        <v>29</v>
      </c>
      <c r="J116" s="759">
        <v>187803</v>
      </c>
      <c r="K116" s="759">
        <v>104236</v>
      </c>
      <c r="L116" s="759">
        <v>1619</v>
      </c>
      <c r="M116" s="759">
        <v>9475</v>
      </c>
      <c r="N116" s="759">
        <v>466</v>
      </c>
    </row>
    <row r="117" spans="1:14">
      <c r="A117" s="735" t="s">
        <v>9</v>
      </c>
      <c r="B117" s="768" t="s">
        <v>29</v>
      </c>
      <c r="C117" s="752" t="s">
        <v>29</v>
      </c>
      <c r="D117" s="752" t="s">
        <v>29</v>
      </c>
      <c r="E117" s="768" t="s">
        <v>29</v>
      </c>
      <c r="F117" s="752" t="s">
        <v>29</v>
      </c>
      <c r="G117" s="768" t="s">
        <v>29</v>
      </c>
      <c r="H117" s="752" t="s">
        <v>29</v>
      </c>
      <c r="I117" s="768" t="s">
        <v>29</v>
      </c>
      <c r="J117" s="752">
        <v>97653</v>
      </c>
      <c r="K117" s="752">
        <v>52881</v>
      </c>
      <c r="L117" s="752">
        <v>1058</v>
      </c>
      <c r="M117" s="752">
        <v>6069</v>
      </c>
      <c r="N117" s="752">
        <v>453</v>
      </c>
    </row>
    <row r="118" spans="1:14">
      <c r="A118" s="735" t="s">
        <v>8</v>
      </c>
      <c r="B118" s="768" t="s">
        <v>29</v>
      </c>
      <c r="C118" s="768" t="s">
        <v>29</v>
      </c>
      <c r="D118" s="768" t="s">
        <v>29</v>
      </c>
      <c r="E118" s="768" t="s">
        <v>29</v>
      </c>
      <c r="F118" s="752" t="s">
        <v>29</v>
      </c>
      <c r="G118" s="768" t="s">
        <v>29</v>
      </c>
      <c r="H118" s="752" t="s">
        <v>29</v>
      </c>
      <c r="I118" s="768" t="s">
        <v>29</v>
      </c>
      <c r="J118" s="752">
        <v>39038</v>
      </c>
      <c r="K118" s="752">
        <v>23266</v>
      </c>
      <c r="L118" s="752">
        <v>400</v>
      </c>
      <c r="M118" s="752">
        <v>2591</v>
      </c>
      <c r="N118" s="752">
        <v>190</v>
      </c>
    </row>
    <row r="119" spans="1:14">
      <c r="A119" s="738" t="s">
        <v>7</v>
      </c>
      <c r="B119" s="768" t="s">
        <v>29</v>
      </c>
      <c r="C119" s="768" t="s">
        <v>29</v>
      </c>
      <c r="D119" s="768" t="s">
        <v>29</v>
      </c>
      <c r="E119" s="768" t="s">
        <v>29</v>
      </c>
      <c r="F119" s="752" t="s">
        <v>29</v>
      </c>
      <c r="G119" s="768" t="s">
        <v>29</v>
      </c>
      <c r="H119" s="752" t="s">
        <v>29</v>
      </c>
      <c r="I119" s="768" t="s">
        <v>29</v>
      </c>
      <c r="J119" s="752">
        <v>262559</v>
      </c>
      <c r="K119" s="752">
        <v>158238</v>
      </c>
      <c r="L119" s="752">
        <v>2207</v>
      </c>
      <c r="M119" s="752">
        <v>11796</v>
      </c>
      <c r="N119" s="752">
        <v>954</v>
      </c>
    </row>
    <row r="120" spans="1:14" s="280" customFormat="1">
      <c r="A120" s="727" t="s">
        <v>6</v>
      </c>
      <c r="B120" s="759" t="s">
        <v>29</v>
      </c>
      <c r="C120" s="759" t="s">
        <v>29</v>
      </c>
      <c r="D120" s="759" t="s">
        <v>29</v>
      </c>
      <c r="E120" s="759" t="s">
        <v>29</v>
      </c>
      <c r="F120" s="759" t="s">
        <v>29</v>
      </c>
      <c r="G120" s="759" t="s">
        <v>29</v>
      </c>
      <c r="H120" s="759" t="s">
        <v>29</v>
      </c>
      <c r="I120" s="759" t="s">
        <v>29</v>
      </c>
      <c r="J120" s="759">
        <v>399250</v>
      </c>
      <c r="K120" s="759">
        <v>234385</v>
      </c>
      <c r="L120" s="759">
        <v>3665</v>
      </c>
      <c r="M120" s="759">
        <v>20456</v>
      </c>
      <c r="N120" s="759">
        <v>1597</v>
      </c>
    </row>
    <row r="121" spans="1:14">
      <c r="A121" s="736" t="s">
        <v>5</v>
      </c>
      <c r="B121" s="768" t="s">
        <v>29</v>
      </c>
      <c r="C121" s="768" t="s">
        <v>29</v>
      </c>
      <c r="D121" s="768" t="s">
        <v>29</v>
      </c>
      <c r="E121" s="768" t="s">
        <v>29</v>
      </c>
      <c r="F121" s="752" t="s">
        <v>29</v>
      </c>
      <c r="G121" s="768" t="s">
        <v>29</v>
      </c>
      <c r="H121" s="752" t="s">
        <v>29</v>
      </c>
      <c r="I121" s="768" t="s">
        <v>29</v>
      </c>
      <c r="J121" s="752">
        <v>110227</v>
      </c>
      <c r="K121" s="752">
        <v>57122</v>
      </c>
      <c r="L121" s="752">
        <v>1681</v>
      </c>
      <c r="M121" s="752">
        <v>6451</v>
      </c>
      <c r="N121" s="752">
        <v>551</v>
      </c>
    </row>
    <row r="122" spans="1:14">
      <c r="A122" s="735" t="s">
        <v>4</v>
      </c>
      <c r="B122" s="752" t="s">
        <v>29</v>
      </c>
      <c r="C122" s="752" t="s">
        <v>29</v>
      </c>
      <c r="D122" s="752" t="s">
        <v>29</v>
      </c>
      <c r="E122" s="752" t="s">
        <v>29</v>
      </c>
      <c r="F122" s="752" t="s">
        <v>29</v>
      </c>
      <c r="G122" s="752" t="s">
        <v>29</v>
      </c>
      <c r="H122" s="752" t="s">
        <v>29</v>
      </c>
      <c r="I122" s="752" t="s">
        <v>29</v>
      </c>
      <c r="J122" s="752">
        <v>52915</v>
      </c>
      <c r="K122" s="752">
        <v>33248</v>
      </c>
      <c r="L122" s="752">
        <v>706</v>
      </c>
      <c r="M122" s="752">
        <v>4902</v>
      </c>
      <c r="N122" s="752">
        <v>339</v>
      </c>
    </row>
    <row r="123" spans="1:14">
      <c r="A123" s="735" t="s">
        <v>3</v>
      </c>
      <c r="B123" s="752" t="s">
        <v>29</v>
      </c>
      <c r="C123" s="752" t="s">
        <v>29</v>
      </c>
      <c r="D123" s="752" t="s">
        <v>29</v>
      </c>
      <c r="E123" s="752" t="s">
        <v>29</v>
      </c>
      <c r="F123" s="752" t="s">
        <v>29</v>
      </c>
      <c r="G123" s="752" t="s">
        <v>29</v>
      </c>
      <c r="H123" s="752" t="s">
        <v>29</v>
      </c>
      <c r="I123" s="752" t="s">
        <v>29</v>
      </c>
      <c r="J123" s="752">
        <v>54082</v>
      </c>
      <c r="K123" s="752">
        <v>31866</v>
      </c>
      <c r="L123" s="752">
        <v>783</v>
      </c>
      <c r="M123" s="752">
        <v>2892</v>
      </c>
      <c r="N123" s="752">
        <v>450</v>
      </c>
    </row>
    <row r="124" spans="1:14" s="280" customFormat="1">
      <c r="A124" s="727" t="s">
        <v>2</v>
      </c>
      <c r="B124" s="759" t="s">
        <v>29</v>
      </c>
      <c r="C124" s="759" t="s">
        <v>29</v>
      </c>
      <c r="D124" s="759" t="s">
        <v>29</v>
      </c>
      <c r="E124" s="759" t="s">
        <v>29</v>
      </c>
      <c r="F124" s="759" t="s">
        <v>29</v>
      </c>
      <c r="G124" s="759" t="s">
        <v>29</v>
      </c>
      <c r="H124" s="759" t="s">
        <v>29</v>
      </c>
      <c r="I124" s="759" t="s">
        <v>29</v>
      </c>
      <c r="J124" s="759">
        <v>217224</v>
      </c>
      <c r="K124" s="759">
        <v>122236</v>
      </c>
      <c r="L124" s="759">
        <v>3170</v>
      </c>
      <c r="M124" s="759">
        <v>14245</v>
      </c>
      <c r="N124" s="759">
        <v>1340</v>
      </c>
    </row>
    <row r="125" spans="1:14" s="280" customFormat="1">
      <c r="A125" s="729" t="s">
        <v>1</v>
      </c>
      <c r="B125" s="759" t="s">
        <v>29</v>
      </c>
      <c r="C125" s="759" t="s">
        <v>29</v>
      </c>
      <c r="D125" s="759" t="s">
        <v>29</v>
      </c>
      <c r="E125" s="759" t="s">
        <v>29</v>
      </c>
      <c r="F125" s="759" t="s">
        <v>29</v>
      </c>
      <c r="G125" s="759" t="s">
        <v>29</v>
      </c>
      <c r="H125" s="759" t="s">
        <v>29</v>
      </c>
      <c r="I125" s="759" t="s">
        <v>29</v>
      </c>
      <c r="J125" s="759">
        <v>804277</v>
      </c>
      <c r="K125" s="759">
        <v>460857</v>
      </c>
      <c r="L125" s="759">
        <v>8454</v>
      </c>
      <c r="M125" s="759">
        <v>44176</v>
      </c>
      <c r="N125" s="759">
        <v>3403</v>
      </c>
    </row>
    <row r="126" spans="1:14" s="280" customFormat="1">
      <c r="A126" s="727" t="s">
        <v>290</v>
      </c>
      <c r="B126" s="759" t="s">
        <v>29</v>
      </c>
      <c r="C126" s="759" t="s">
        <v>29</v>
      </c>
      <c r="D126" s="759" t="s">
        <v>29</v>
      </c>
      <c r="E126" s="759" t="s">
        <v>29</v>
      </c>
      <c r="F126" s="759" t="s">
        <v>29</v>
      </c>
      <c r="G126" s="759" t="s">
        <v>29</v>
      </c>
      <c r="H126" s="759" t="s">
        <v>29</v>
      </c>
      <c r="I126" s="759" t="s">
        <v>29</v>
      </c>
      <c r="J126" s="759">
        <v>1584166</v>
      </c>
      <c r="K126" s="759">
        <v>927789</v>
      </c>
      <c r="L126" s="759">
        <v>14863</v>
      </c>
      <c r="M126" s="759">
        <v>92594</v>
      </c>
      <c r="N126" s="759">
        <v>5759</v>
      </c>
    </row>
    <row r="127" spans="1:14" ht="14.25" customHeight="1">
      <c r="A127" s="1074" t="s">
        <v>826</v>
      </c>
      <c r="B127" s="1074"/>
      <c r="C127" s="1074"/>
      <c r="D127" s="1074"/>
      <c r="E127" s="1074"/>
      <c r="F127" s="1074"/>
      <c r="G127" s="1074"/>
      <c r="H127" s="1074"/>
      <c r="I127" s="1074"/>
      <c r="J127" s="1074"/>
      <c r="K127" s="1074"/>
      <c r="L127" s="1074"/>
      <c r="M127" s="1074"/>
      <c r="N127" s="1074"/>
    </row>
    <row r="128" spans="1:14">
      <c r="A128" s="735" t="s">
        <v>44</v>
      </c>
      <c r="B128" s="752">
        <v>4485</v>
      </c>
      <c r="C128" s="768">
        <v>2298</v>
      </c>
      <c r="D128" s="768">
        <v>4562</v>
      </c>
      <c r="E128" s="768">
        <v>335</v>
      </c>
      <c r="F128" s="752">
        <v>16863</v>
      </c>
      <c r="G128" s="768">
        <v>11826</v>
      </c>
      <c r="H128" s="752">
        <v>587</v>
      </c>
      <c r="I128" s="768">
        <v>917</v>
      </c>
      <c r="J128" s="752">
        <v>52175</v>
      </c>
      <c r="K128" s="752">
        <v>26402</v>
      </c>
      <c r="L128" s="752">
        <v>16491</v>
      </c>
      <c r="M128" s="752">
        <v>22018</v>
      </c>
      <c r="N128" s="752" t="s">
        <v>29</v>
      </c>
    </row>
    <row r="129" spans="1:14">
      <c r="A129" s="735" t="s">
        <v>28</v>
      </c>
      <c r="B129" s="752">
        <v>52903</v>
      </c>
      <c r="C129" s="768">
        <v>21124</v>
      </c>
      <c r="D129" s="768">
        <v>142485</v>
      </c>
      <c r="E129" s="768">
        <v>10038</v>
      </c>
      <c r="F129" s="752">
        <v>55723</v>
      </c>
      <c r="G129" s="768">
        <v>37310</v>
      </c>
      <c r="H129" s="752">
        <v>5398</v>
      </c>
      <c r="I129" s="768">
        <v>4738</v>
      </c>
      <c r="J129" s="752">
        <v>833548</v>
      </c>
      <c r="K129" s="752">
        <v>253310</v>
      </c>
      <c r="L129" s="752">
        <v>34141</v>
      </c>
      <c r="M129" s="752">
        <v>20431</v>
      </c>
      <c r="N129" s="752">
        <v>3132</v>
      </c>
    </row>
    <row r="130" spans="1:14">
      <c r="A130" s="729" t="s">
        <v>27</v>
      </c>
      <c r="B130" s="759">
        <v>57388</v>
      </c>
      <c r="C130" s="759">
        <v>23422</v>
      </c>
      <c r="D130" s="759">
        <v>147047</v>
      </c>
      <c r="E130" s="759">
        <v>10373</v>
      </c>
      <c r="F130" s="759">
        <v>72586</v>
      </c>
      <c r="G130" s="759">
        <v>49136</v>
      </c>
      <c r="H130" s="759">
        <v>5985</v>
      </c>
      <c r="I130" s="759">
        <v>5655</v>
      </c>
      <c r="J130" s="759">
        <v>885723</v>
      </c>
      <c r="K130" s="759">
        <v>279712</v>
      </c>
      <c r="L130" s="759">
        <v>50632</v>
      </c>
      <c r="M130" s="759">
        <v>42449</v>
      </c>
      <c r="N130" s="759">
        <v>3132</v>
      </c>
    </row>
    <row r="131" spans="1:14">
      <c r="A131" s="735" t="s">
        <v>26</v>
      </c>
      <c r="B131" s="752">
        <v>40240</v>
      </c>
      <c r="C131" s="768">
        <v>18616</v>
      </c>
      <c r="D131" s="768">
        <v>66991</v>
      </c>
      <c r="E131" s="768">
        <v>4624</v>
      </c>
      <c r="F131" s="752">
        <v>37788</v>
      </c>
      <c r="G131" s="768">
        <v>25940</v>
      </c>
      <c r="H131" s="752">
        <v>1981</v>
      </c>
      <c r="I131" s="768">
        <v>3025</v>
      </c>
      <c r="J131" s="752">
        <v>880462</v>
      </c>
      <c r="K131" s="752">
        <v>414733</v>
      </c>
      <c r="L131" s="752">
        <v>3015</v>
      </c>
      <c r="M131" s="752">
        <v>35324</v>
      </c>
      <c r="N131" s="752">
        <v>2092</v>
      </c>
    </row>
    <row r="132" spans="1:14">
      <c r="A132" s="743" t="s">
        <v>25</v>
      </c>
      <c r="B132" s="752">
        <v>11861</v>
      </c>
      <c r="C132" s="768">
        <v>5126</v>
      </c>
      <c r="D132" s="768">
        <v>137396</v>
      </c>
      <c r="E132" s="768">
        <v>8048</v>
      </c>
      <c r="F132" s="752">
        <v>9799</v>
      </c>
      <c r="G132" s="768">
        <v>6172</v>
      </c>
      <c r="H132" s="752">
        <v>994</v>
      </c>
      <c r="I132" s="768">
        <v>1588</v>
      </c>
      <c r="J132" s="752">
        <v>931403</v>
      </c>
      <c r="K132" s="752">
        <v>501101</v>
      </c>
      <c r="L132" s="752">
        <v>13700</v>
      </c>
      <c r="M132" s="752">
        <v>12850</v>
      </c>
      <c r="N132" s="752">
        <v>714</v>
      </c>
    </row>
    <row r="133" spans="1:14">
      <c r="A133" s="742" t="s">
        <v>24</v>
      </c>
      <c r="B133" s="752">
        <v>33907</v>
      </c>
      <c r="C133" s="752">
        <v>15738</v>
      </c>
      <c r="D133" s="752">
        <v>106972</v>
      </c>
      <c r="E133" s="768">
        <v>8698</v>
      </c>
      <c r="F133" s="752">
        <v>52436</v>
      </c>
      <c r="G133" s="768">
        <v>35988</v>
      </c>
      <c r="H133" s="752">
        <v>2209</v>
      </c>
      <c r="I133" s="768">
        <v>2211</v>
      </c>
      <c r="J133" s="752">
        <v>676599</v>
      </c>
      <c r="K133" s="752">
        <v>393333</v>
      </c>
      <c r="L133" s="752">
        <v>1516</v>
      </c>
      <c r="M133" s="752">
        <v>11718</v>
      </c>
      <c r="N133" s="752">
        <v>7570</v>
      </c>
    </row>
    <row r="134" spans="1:14">
      <c r="A134" s="727" t="s">
        <v>23</v>
      </c>
      <c r="B134" s="759">
        <v>86008</v>
      </c>
      <c r="C134" s="759">
        <v>39480</v>
      </c>
      <c r="D134" s="759">
        <v>311359</v>
      </c>
      <c r="E134" s="759">
        <v>21370</v>
      </c>
      <c r="F134" s="759">
        <v>100023</v>
      </c>
      <c r="G134" s="759">
        <v>68100</v>
      </c>
      <c r="H134" s="759">
        <v>5184</v>
      </c>
      <c r="I134" s="759">
        <v>6824</v>
      </c>
      <c r="J134" s="759">
        <v>2488464</v>
      </c>
      <c r="K134" s="759">
        <v>1309167</v>
      </c>
      <c r="L134" s="759">
        <v>18231</v>
      </c>
      <c r="M134" s="759">
        <v>59892</v>
      </c>
      <c r="N134" s="759">
        <v>10376</v>
      </c>
    </row>
    <row r="135" spans="1:14">
      <c r="A135" s="735" t="s">
        <v>22</v>
      </c>
      <c r="B135" s="768">
        <v>51016</v>
      </c>
      <c r="C135" s="752">
        <v>22526</v>
      </c>
      <c r="D135" s="752">
        <v>118644</v>
      </c>
      <c r="E135" s="768">
        <v>8820</v>
      </c>
      <c r="F135" s="752">
        <v>8950</v>
      </c>
      <c r="G135" s="768">
        <v>5909</v>
      </c>
      <c r="H135" s="752">
        <v>2371</v>
      </c>
      <c r="I135" s="768">
        <v>2221</v>
      </c>
      <c r="J135" s="752">
        <v>722071</v>
      </c>
      <c r="K135" s="752">
        <v>461867</v>
      </c>
      <c r="L135" s="752">
        <v>16616</v>
      </c>
      <c r="M135" s="752">
        <v>12876</v>
      </c>
      <c r="N135" s="752">
        <v>170113</v>
      </c>
    </row>
    <row r="136" spans="1:14">
      <c r="A136" s="735" t="s">
        <v>21</v>
      </c>
      <c r="B136" s="768">
        <v>27413</v>
      </c>
      <c r="C136" s="752">
        <v>12754</v>
      </c>
      <c r="D136" s="752">
        <v>33794</v>
      </c>
      <c r="E136" s="768">
        <v>2275</v>
      </c>
      <c r="F136" s="752">
        <v>4407</v>
      </c>
      <c r="G136" s="768">
        <v>3121</v>
      </c>
      <c r="H136" s="752">
        <v>1234</v>
      </c>
      <c r="I136" s="768">
        <v>1232</v>
      </c>
      <c r="J136" s="752">
        <v>846175</v>
      </c>
      <c r="K136" s="752">
        <v>144225</v>
      </c>
      <c r="L136" s="752">
        <v>970</v>
      </c>
      <c r="M136" s="752">
        <v>3486</v>
      </c>
      <c r="N136" s="752">
        <v>90929</v>
      </c>
    </row>
    <row r="137" spans="1:14">
      <c r="A137" s="735" t="s">
        <v>20</v>
      </c>
      <c r="B137" s="768">
        <v>21856</v>
      </c>
      <c r="C137" s="752">
        <v>7838</v>
      </c>
      <c r="D137" s="752">
        <v>43188</v>
      </c>
      <c r="E137" s="768">
        <v>2225</v>
      </c>
      <c r="F137" s="752">
        <v>17434</v>
      </c>
      <c r="G137" s="768">
        <v>11828</v>
      </c>
      <c r="H137" s="752">
        <v>2547</v>
      </c>
      <c r="I137" s="768">
        <v>2023</v>
      </c>
      <c r="J137" s="752">
        <v>838511</v>
      </c>
      <c r="K137" s="752">
        <v>158564</v>
      </c>
      <c r="L137" s="752">
        <v>2200</v>
      </c>
      <c r="M137" s="752">
        <v>12833</v>
      </c>
      <c r="N137" s="752">
        <v>121013</v>
      </c>
    </row>
    <row r="138" spans="1:14">
      <c r="A138" s="739" t="s">
        <v>19</v>
      </c>
      <c r="B138" s="759">
        <v>100285</v>
      </c>
      <c r="C138" s="759">
        <v>43118</v>
      </c>
      <c r="D138" s="759">
        <v>195626</v>
      </c>
      <c r="E138" s="759">
        <v>13320</v>
      </c>
      <c r="F138" s="759">
        <v>30791</v>
      </c>
      <c r="G138" s="759">
        <v>20858</v>
      </c>
      <c r="H138" s="759">
        <v>6152</v>
      </c>
      <c r="I138" s="759">
        <v>5476</v>
      </c>
      <c r="J138" s="759">
        <v>2406757</v>
      </c>
      <c r="K138" s="759">
        <v>764656</v>
      </c>
      <c r="L138" s="759">
        <v>19786</v>
      </c>
      <c r="M138" s="759">
        <v>29195</v>
      </c>
      <c r="N138" s="759">
        <v>382055</v>
      </c>
    </row>
    <row r="139" spans="1:14">
      <c r="A139" s="735" t="s">
        <v>18</v>
      </c>
      <c r="B139" s="768">
        <v>28226</v>
      </c>
      <c r="C139" s="752">
        <v>12747</v>
      </c>
      <c r="D139" s="752">
        <v>231366</v>
      </c>
      <c r="E139" s="768">
        <v>17082</v>
      </c>
      <c r="F139" s="752">
        <v>31932</v>
      </c>
      <c r="G139" s="768">
        <v>19549</v>
      </c>
      <c r="H139" s="752">
        <v>3045</v>
      </c>
      <c r="I139" s="768">
        <v>2171</v>
      </c>
      <c r="J139" s="752">
        <v>1302698</v>
      </c>
      <c r="K139" s="752">
        <v>207507</v>
      </c>
      <c r="L139" s="752">
        <v>3243</v>
      </c>
      <c r="M139" s="752">
        <v>25434</v>
      </c>
      <c r="N139" s="752">
        <v>10941</v>
      </c>
    </row>
    <row r="140" spans="1:14">
      <c r="A140" s="735" t="s">
        <v>17</v>
      </c>
      <c r="B140" s="768">
        <v>25884</v>
      </c>
      <c r="C140" s="752">
        <v>11986</v>
      </c>
      <c r="D140" s="752">
        <v>105623</v>
      </c>
      <c r="E140" s="768">
        <v>7949</v>
      </c>
      <c r="F140" s="752">
        <v>25481</v>
      </c>
      <c r="G140" s="768">
        <v>17004</v>
      </c>
      <c r="H140" s="752">
        <v>2529</v>
      </c>
      <c r="I140" s="768">
        <v>3028</v>
      </c>
      <c r="J140" s="752">
        <v>483405</v>
      </c>
      <c r="K140" s="752">
        <v>132558</v>
      </c>
      <c r="L140" s="752">
        <v>4223</v>
      </c>
      <c r="M140" s="752">
        <v>41412</v>
      </c>
      <c r="N140" s="752">
        <v>29012</v>
      </c>
    </row>
    <row r="141" spans="1:14">
      <c r="A141" s="735" t="s">
        <v>16</v>
      </c>
      <c r="B141" s="768">
        <v>21416</v>
      </c>
      <c r="C141" s="752">
        <v>9057</v>
      </c>
      <c r="D141" s="752">
        <v>127034</v>
      </c>
      <c r="E141" s="768">
        <v>8636</v>
      </c>
      <c r="F141" s="752">
        <v>45420</v>
      </c>
      <c r="G141" s="768">
        <v>33122</v>
      </c>
      <c r="H141" s="752">
        <v>2177</v>
      </c>
      <c r="I141" s="768">
        <v>1875</v>
      </c>
      <c r="J141" s="752">
        <v>329249</v>
      </c>
      <c r="K141" s="752">
        <v>76471</v>
      </c>
      <c r="L141" s="752">
        <v>3569</v>
      </c>
      <c r="M141" s="752">
        <v>28520</v>
      </c>
      <c r="N141" s="752">
        <v>1432</v>
      </c>
    </row>
    <row r="142" spans="1:14">
      <c r="A142" s="727" t="s">
        <v>15</v>
      </c>
      <c r="B142" s="759">
        <v>75526</v>
      </c>
      <c r="C142" s="759">
        <v>33790</v>
      </c>
      <c r="D142" s="759">
        <v>464023</v>
      </c>
      <c r="E142" s="759">
        <v>33667</v>
      </c>
      <c r="F142" s="759">
        <v>102833</v>
      </c>
      <c r="G142" s="759">
        <v>69675</v>
      </c>
      <c r="H142" s="759">
        <v>7751</v>
      </c>
      <c r="I142" s="759">
        <v>7074</v>
      </c>
      <c r="J142" s="759">
        <v>2115352</v>
      </c>
      <c r="K142" s="759">
        <v>416536</v>
      </c>
      <c r="L142" s="759">
        <v>11035</v>
      </c>
      <c r="M142" s="759">
        <v>95366</v>
      </c>
      <c r="N142" s="759">
        <v>41385</v>
      </c>
    </row>
    <row r="143" spans="1:14">
      <c r="A143" s="729" t="s">
        <v>14</v>
      </c>
      <c r="B143" s="759">
        <v>261819</v>
      </c>
      <c r="C143" s="759">
        <v>116388</v>
      </c>
      <c r="D143" s="759">
        <v>971008</v>
      </c>
      <c r="E143" s="759">
        <v>68357</v>
      </c>
      <c r="F143" s="759">
        <v>233647</v>
      </c>
      <c r="G143" s="759">
        <v>158633</v>
      </c>
      <c r="H143" s="759">
        <v>19087</v>
      </c>
      <c r="I143" s="759">
        <v>19374</v>
      </c>
      <c r="J143" s="759">
        <v>7010573</v>
      </c>
      <c r="K143" s="759">
        <v>2490359</v>
      </c>
      <c r="L143" s="759">
        <v>49052</v>
      </c>
      <c r="M143" s="759">
        <v>184453</v>
      </c>
      <c r="N143" s="759">
        <v>433816</v>
      </c>
    </row>
    <row r="144" spans="1:14">
      <c r="A144" s="735" t="s">
        <v>13</v>
      </c>
      <c r="B144" s="768">
        <v>37549</v>
      </c>
      <c r="C144" s="752">
        <v>17592</v>
      </c>
      <c r="D144" s="752">
        <v>81670</v>
      </c>
      <c r="E144" s="768">
        <v>6109</v>
      </c>
      <c r="F144" s="752">
        <v>57709</v>
      </c>
      <c r="G144" s="768">
        <v>41818</v>
      </c>
      <c r="H144" s="752">
        <v>3946</v>
      </c>
      <c r="I144" s="768">
        <v>2663</v>
      </c>
      <c r="J144" s="752">
        <v>1237555</v>
      </c>
      <c r="K144" s="752">
        <v>456070</v>
      </c>
      <c r="L144" s="752">
        <v>5346</v>
      </c>
      <c r="M144" s="752">
        <v>24557</v>
      </c>
      <c r="N144" s="752">
        <v>18983</v>
      </c>
    </row>
    <row r="145" spans="1:14">
      <c r="A145" s="735" t="s">
        <v>12</v>
      </c>
      <c r="B145" s="768">
        <v>9910</v>
      </c>
      <c r="C145" s="752">
        <v>4427</v>
      </c>
      <c r="D145" s="752">
        <v>39599</v>
      </c>
      <c r="E145" s="768">
        <v>3437</v>
      </c>
      <c r="F145" s="752">
        <v>19483</v>
      </c>
      <c r="G145" s="768">
        <v>14584</v>
      </c>
      <c r="H145" s="752">
        <v>2111</v>
      </c>
      <c r="I145" s="768">
        <v>1711</v>
      </c>
      <c r="J145" s="752">
        <v>172714</v>
      </c>
      <c r="K145" s="752">
        <v>36462</v>
      </c>
      <c r="L145" s="752">
        <v>7128</v>
      </c>
      <c r="M145" s="752">
        <v>6723</v>
      </c>
      <c r="N145" s="752">
        <v>16146</v>
      </c>
    </row>
    <row r="146" spans="1:14">
      <c r="A146" s="735" t="s">
        <v>11</v>
      </c>
      <c r="B146" s="768">
        <v>12877</v>
      </c>
      <c r="C146" s="752">
        <v>6530</v>
      </c>
      <c r="D146" s="752">
        <v>20142</v>
      </c>
      <c r="E146" s="768">
        <v>1397</v>
      </c>
      <c r="F146" s="752">
        <v>14636</v>
      </c>
      <c r="G146" s="768">
        <v>10060</v>
      </c>
      <c r="H146" s="752">
        <v>1599</v>
      </c>
      <c r="I146" s="768">
        <v>1109</v>
      </c>
      <c r="J146" s="752">
        <v>69185</v>
      </c>
      <c r="K146" s="752">
        <v>32886</v>
      </c>
      <c r="L146" s="752">
        <v>2326</v>
      </c>
      <c r="M146" s="752">
        <v>11285</v>
      </c>
      <c r="N146" s="752">
        <v>381</v>
      </c>
    </row>
    <row r="147" spans="1:14" s="280" customFormat="1">
      <c r="A147" s="727" t="s">
        <v>10</v>
      </c>
      <c r="B147" s="759">
        <v>60336</v>
      </c>
      <c r="C147" s="759">
        <v>28549</v>
      </c>
      <c r="D147" s="759">
        <v>141411</v>
      </c>
      <c r="E147" s="759">
        <v>10943</v>
      </c>
      <c r="F147" s="759">
        <v>91828</v>
      </c>
      <c r="G147" s="759">
        <v>66462</v>
      </c>
      <c r="H147" s="759">
        <v>7656</v>
      </c>
      <c r="I147" s="759">
        <v>5483</v>
      </c>
      <c r="J147" s="759">
        <v>1479454</v>
      </c>
      <c r="K147" s="759">
        <v>525418</v>
      </c>
      <c r="L147" s="759">
        <v>14800</v>
      </c>
      <c r="M147" s="759">
        <v>42565</v>
      </c>
      <c r="N147" s="759">
        <v>35510</v>
      </c>
    </row>
    <row r="148" spans="1:14">
      <c r="A148" s="735" t="s">
        <v>9</v>
      </c>
      <c r="B148" s="768">
        <v>81908</v>
      </c>
      <c r="C148" s="752">
        <v>37423</v>
      </c>
      <c r="D148" s="752">
        <v>378888</v>
      </c>
      <c r="E148" s="768">
        <v>27283</v>
      </c>
      <c r="F148" s="752">
        <v>183420</v>
      </c>
      <c r="G148" s="768">
        <v>140933</v>
      </c>
      <c r="H148" s="752">
        <v>4427</v>
      </c>
      <c r="I148" s="768">
        <v>3978</v>
      </c>
      <c r="J148" s="752">
        <v>3441358</v>
      </c>
      <c r="K148" s="752">
        <v>671091</v>
      </c>
      <c r="L148" s="752">
        <v>703607</v>
      </c>
      <c r="M148" s="752">
        <v>60986</v>
      </c>
      <c r="N148" s="752">
        <v>492284</v>
      </c>
    </row>
    <row r="149" spans="1:14">
      <c r="A149" s="735" t="s">
        <v>8</v>
      </c>
      <c r="B149" s="768">
        <v>44771</v>
      </c>
      <c r="C149" s="768">
        <v>20388</v>
      </c>
      <c r="D149" s="768">
        <v>173129</v>
      </c>
      <c r="E149" s="768">
        <v>12876</v>
      </c>
      <c r="F149" s="752">
        <v>59761</v>
      </c>
      <c r="G149" s="768">
        <v>41834</v>
      </c>
      <c r="H149" s="752">
        <v>3962</v>
      </c>
      <c r="I149" s="768">
        <v>2242</v>
      </c>
      <c r="J149" s="752">
        <v>506373</v>
      </c>
      <c r="K149" s="752">
        <v>132651</v>
      </c>
      <c r="L149" s="752">
        <v>80892</v>
      </c>
      <c r="M149" s="752">
        <v>28568</v>
      </c>
      <c r="N149" s="752">
        <v>68107</v>
      </c>
    </row>
    <row r="150" spans="1:14">
      <c r="A150" s="738" t="s">
        <v>7</v>
      </c>
      <c r="B150" s="768">
        <v>35789</v>
      </c>
      <c r="C150" s="768">
        <v>16259</v>
      </c>
      <c r="D150" s="768">
        <v>165779</v>
      </c>
      <c r="E150" s="768">
        <v>10887</v>
      </c>
      <c r="F150" s="752">
        <v>168484</v>
      </c>
      <c r="G150" s="768">
        <v>134501</v>
      </c>
      <c r="H150" s="752">
        <v>6973</v>
      </c>
      <c r="I150" s="768">
        <v>3967</v>
      </c>
      <c r="J150" s="752">
        <v>3022798</v>
      </c>
      <c r="K150" s="752">
        <v>378862</v>
      </c>
      <c r="L150" s="752">
        <v>56981</v>
      </c>
      <c r="M150" s="752">
        <v>65061</v>
      </c>
      <c r="N150" s="752">
        <v>26876</v>
      </c>
    </row>
    <row r="151" spans="1:14" s="280" customFormat="1">
      <c r="A151" s="727" t="s">
        <v>6</v>
      </c>
      <c r="B151" s="759">
        <v>162468</v>
      </c>
      <c r="C151" s="759">
        <v>74070</v>
      </c>
      <c r="D151" s="759">
        <v>717796</v>
      </c>
      <c r="E151" s="759">
        <v>51046</v>
      </c>
      <c r="F151" s="759">
        <v>411665</v>
      </c>
      <c r="G151" s="759">
        <v>317268</v>
      </c>
      <c r="H151" s="759">
        <v>15362</v>
      </c>
      <c r="I151" s="759">
        <v>10187</v>
      </c>
      <c r="J151" s="759">
        <v>6970529</v>
      </c>
      <c r="K151" s="759">
        <v>1182604</v>
      </c>
      <c r="L151" s="759">
        <v>841480</v>
      </c>
      <c r="M151" s="759">
        <v>154615</v>
      </c>
      <c r="N151" s="759">
        <v>587267</v>
      </c>
    </row>
    <row r="152" spans="1:14">
      <c r="A152" s="736" t="s">
        <v>5</v>
      </c>
      <c r="B152" s="768">
        <v>57188</v>
      </c>
      <c r="C152" s="768">
        <v>27723</v>
      </c>
      <c r="D152" s="768">
        <v>210119</v>
      </c>
      <c r="E152" s="768">
        <v>16952</v>
      </c>
      <c r="F152" s="752">
        <v>204480</v>
      </c>
      <c r="G152" s="768">
        <v>148752</v>
      </c>
      <c r="H152" s="752">
        <v>9551</v>
      </c>
      <c r="I152" s="768">
        <v>6057</v>
      </c>
      <c r="J152" s="752">
        <v>2212456</v>
      </c>
      <c r="K152" s="752">
        <v>686264</v>
      </c>
      <c r="L152" s="752">
        <v>1000101</v>
      </c>
      <c r="M152" s="752">
        <v>2070343</v>
      </c>
      <c r="N152" s="752">
        <v>183984</v>
      </c>
    </row>
    <row r="153" spans="1:14">
      <c r="A153" s="735" t="s">
        <v>4</v>
      </c>
      <c r="B153" s="752">
        <v>51418</v>
      </c>
      <c r="C153" s="752">
        <v>21332</v>
      </c>
      <c r="D153" s="752">
        <v>199137</v>
      </c>
      <c r="E153" s="752">
        <v>16050</v>
      </c>
      <c r="F153" s="752">
        <v>49216</v>
      </c>
      <c r="G153" s="752">
        <v>36439</v>
      </c>
      <c r="H153" s="752">
        <v>3093</v>
      </c>
      <c r="I153" s="752">
        <v>2933</v>
      </c>
      <c r="J153" s="752">
        <v>714705</v>
      </c>
      <c r="K153" s="752">
        <v>263767</v>
      </c>
      <c r="L153" s="752">
        <v>127194</v>
      </c>
      <c r="M153" s="752">
        <v>41452</v>
      </c>
      <c r="N153" s="752">
        <v>141690</v>
      </c>
    </row>
    <row r="154" spans="1:14">
      <c r="A154" s="735" t="s">
        <v>3</v>
      </c>
      <c r="B154" s="752">
        <v>34902</v>
      </c>
      <c r="C154" s="752">
        <v>16049</v>
      </c>
      <c r="D154" s="752">
        <v>175459</v>
      </c>
      <c r="E154" s="752">
        <v>14019</v>
      </c>
      <c r="F154" s="752">
        <v>53365</v>
      </c>
      <c r="G154" s="752">
        <v>36151</v>
      </c>
      <c r="H154" s="752">
        <v>3186</v>
      </c>
      <c r="I154" s="752">
        <v>3297</v>
      </c>
      <c r="J154" s="752">
        <v>1087395</v>
      </c>
      <c r="K154" s="752">
        <v>120723</v>
      </c>
      <c r="L154" s="752">
        <v>365793</v>
      </c>
      <c r="M154" s="752">
        <v>1311174</v>
      </c>
      <c r="N154" s="752">
        <v>51558</v>
      </c>
    </row>
    <row r="155" spans="1:14" s="280" customFormat="1">
      <c r="A155" s="727" t="s">
        <v>2</v>
      </c>
      <c r="B155" s="759">
        <v>143508</v>
      </c>
      <c r="C155" s="759">
        <v>65104</v>
      </c>
      <c r="D155" s="759">
        <v>584715</v>
      </c>
      <c r="E155" s="759">
        <v>47021</v>
      </c>
      <c r="F155" s="759">
        <v>307061</v>
      </c>
      <c r="G155" s="759">
        <v>221342</v>
      </c>
      <c r="H155" s="759">
        <v>15830</v>
      </c>
      <c r="I155" s="759">
        <v>12287</v>
      </c>
      <c r="J155" s="759">
        <v>4014556</v>
      </c>
      <c r="K155" s="759">
        <v>1070754</v>
      </c>
      <c r="L155" s="759">
        <v>1493088</v>
      </c>
      <c r="M155" s="759">
        <v>3422969</v>
      </c>
      <c r="N155" s="759">
        <v>377232</v>
      </c>
    </row>
    <row r="156" spans="1:14" s="280" customFormat="1">
      <c r="A156" s="729" t="s">
        <v>1</v>
      </c>
      <c r="B156" s="759">
        <v>366312</v>
      </c>
      <c r="C156" s="759">
        <v>167723</v>
      </c>
      <c r="D156" s="759">
        <v>1443922</v>
      </c>
      <c r="E156" s="759">
        <v>109010</v>
      </c>
      <c r="F156" s="759">
        <v>810554</v>
      </c>
      <c r="G156" s="759">
        <v>605072</v>
      </c>
      <c r="H156" s="759">
        <v>38848</v>
      </c>
      <c r="I156" s="759">
        <v>27957</v>
      </c>
      <c r="J156" s="759">
        <v>12464539</v>
      </c>
      <c r="K156" s="759">
        <v>2778776</v>
      </c>
      <c r="L156" s="759">
        <v>2349368</v>
      </c>
      <c r="M156" s="759">
        <v>3620149</v>
      </c>
      <c r="N156" s="759">
        <v>1000009</v>
      </c>
    </row>
    <row r="157" spans="1:14" s="280" customFormat="1">
      <c r="A157" s="727" t="s">
        <v>290</v>
      </c>
      <c r="B157" s="759">
        <v>685519</v>
      </c>
      <c r="C157" s="759">
        <v>307533</v>
      </c>
      <c r="D157" s="759">
        <v>2561977</v>
      </c>
      <c r="E157" s="759">
        <v>187740</v>
      </c>
      <c r="F157" s="759">
        <v>1116787</v>
      </c>
      <c r="G157" s="759">
        <v>812841</v>
      </c>
      <c r="H157" s="759">
        <v>63920</v>
      </c>
      <c r="I157" s="759">
        <v>52986</v>
      </c>
      <c r="J157" s="759">
        <v>20360835</v>
      </c>
      <c r="K157" s="759">
        <v>5548847</v>
      </c>
      <c r="L157" s="759">
        <v>2449052</v>
      </c>
      <c r="M157" s="759">
        <v>3847051</v>
      </c>
      <c r="N157" s="759">
        <v>1436957</v>
      </c>
    </row>
    <row r="158" spans="1:14" ht="14.25" customHeight="1">
      <c r="A158" s="1074" t="s">
        <v>806</v>
      </c>
      <c r="B158" s="1074"/>
      <c r="C158" s="1074"/>
      <c r="D158" s="1074"/>
      <c r="E158" s="1074"/>
      <c r="F158" s="1074"/>
      <c r="G158" s="1074"/>
      <c r="H158" s="1074"/>
      <c r="I158" s="1074"/>
      <c r="J158" s="1074"/>
      <c r="K158" s="1074"/>
      <c r="L158" s="1074"/>
      <c r="M158" s="1074"/>
      <c r="N158" s="1074"/>
    </row>
    <row r="159" spans="1:14">
      <c r="A159" s="735" t="s">
        <v>44</v>
      </c>
      <c r="B159" s="752">
        <v>4485</v>
      </c>
      <c r="C159" s="768">
        <v>2298</v>
      </c>
      <c r="D159" s="768">
        <v>4927</v>
      </c>
      <c r="E159" s="768">
        <v>367</v>
      </c>
      <c r="F159" s="752">
        <v>16934</v>
      </c>
      <c r="G159" s="768">
        <v>11837</v>
      </c>
      <c r="H159" s="752">
        <v>588</v>
      </c>
      <c r="I159" s="768">
        <v>1002</v>
      </c>
      <c r="J159" s="752">
        <v>661484</v>
      </c>
      <c r="K159" s="752">
        <v>175094</v>
      </c>
      <c r="L159" s="752">
        <v>16501</v>
      </c>
      <c r="M159" s="752">
        <v>22031</v>
      </c>
      <c r="N159" s="752">
        <v>2</v>
      </c>
    </row>
    <row r="160" spans="1:14">
      <c r="A160" s="735" t="s">
        <v>28</v>
      </c>
      <c r="B160" s="752">
        <v>55276</v>
      </c>
      <c r="C160" s="768">
        <v>21506</v>
      </c>
      <c r="D160" s="768">
        <v>168710</v>
      </c>
      <c r="E160" s="768">
        <v>10980</v>
      </c>
      <c r="F160" s="752">
        <v>60153</v>
      </c>
      <c r="G160" s="768">
        <v>38999</v>
      </c>
      <c r="H160" s="752">
        <v>7933</v>
      </c>
      <c r="I160" s="768">
        <v>6574</v>
      </c>
      <c r="J160" s="752">
        <v>1611036</v>
      </c>
      <c r="K160" s="752">
        <v>502020</v>
      </c>
      <c r="L160" s="752">
        <v>56028</v>
      </c>
      <c r="M160" s="752">
        <v>41964</v>
      </c>
      <c r="N160" s="752">
        <v>5895</v>
      </c>
    </row>
    <row r="161" spans="1:14">
      <c r="A161" s="729" t="s">
        <v>27</v>
      </c>
      <c r="B161" s="759">
        <v>59761</v>
      </c>
      <c r="C161" s="759">
        <v>23804</v>
      </c>
      <c r="D161" s="759">
        <v>173637</v>
      </c>
      <c r="E161" s="759">
        <v>11347</v>
      </c>
      <c r="F161" s="759">
        <v>77087</v>
      </c>
      <c r="G161" s="759">
        <v>50836</v>
      </c>
      <c r="H161" s="759">
        <v>8521</v>
      </c>
      <c r="I161" s="759">
        <v>7576</v>
      </c>
      <c r="J161" s="759">
        <v>2272520</v>
      </c>
      <c r="K161" s="759">
        <v>677114</v>
      </c>
      <c r="L161" s="759">
        <v>72529</v>
      </c>
      <c r="M161" s="759">
        <v>63995</v>
      </c>
      <c r="N161" s="759">
        <v>5897</v>
      </c>
    </row>
    <row r="162" spans="1:14">
      <c r="A162" s="735" t="s">
        <v>26</v>
      </c>
      <c r="B162" s="752">
        <v>41549</v>
      </c>
      <c r="C162" s="768">
        <v>19219</v>
      </c>
      <c r="D162" s="768">
        <v>88943</v>
      </c>
      <c r="E162" s="768">
        <v>5954</v>
      </c>
      <c r="F162" s="752">
        <v>40766</v>
      </c>
      <c r="G162" s="768">
        <v>27579</v>
      </c>
      <c r="H162" s="752">
        <v>3215</v>
      </c>
      <c r="I162" s="768">
        <v>3978</v>
      </c>
      <c r="J162" s="752">
        <v>1230110</v>
      </c>
      <c r="K162" s="752">
        <v>517988</v>
      </c>
      <c r="L162" s="752">
        <v>5723</v>
      </c>
      <c r="M162" s="752">
        <v>66036</v>
      </c>
      <c r="N162" s="752">
        <v>4078</v>
      </c>
    </row>
    <row r="163" spans="1:14">
      <c r="A163" s="743" t="s">
        <v>25</v>
      </c>
      <c r="B163" s="752">
        <v>11968</v>
      </c>
      <c r="C163" s="768">
        <v>5162</v>
      </c>
      <c r="D163" s="768">
        <v>145411</v>
      </c>
      <c r="E163" s="768">
        <v>8569</v>
      </c>
      <c r="F163" s="752">
        <v>10505</v>
      </c>
      <c r="G163" s="768">
        <v>6420</v>
      </c>
      <c r="H163" s="752">
        <v>1558</v>
      </c>
      <c r="I163" s="768">
        <v>1986</v>
      </c>
      <c r="J163" s="752">
        <v>3476846</v>
      </c>
      <c r="K163" s="752">
        <v>1568030</v>
      </c>
      <c r="L163" s="752">
        <v>14935</v>
      </c>
      <c r="M163" s="752">
        <v>24390</v>
      </c>
      <c r="N163" s="752">
        <v>1493</v>
      </c>
    </row>
    <row r="164" spans="1:14">
      <c r="A164" s="742" t="s">
        <v>24</v>
      </c>
      <c r="B164" s="752">
        <v>34119</v>
      </c>
      <c r="C164" s="752">
        <v>15775</v>
      </c>
      <c r="D164" s="752">
        <v>115458</v>
      </c>
      <c r="E164" s="768">
        <v>9008</v>
      </c>
      <c r="F164" s="752">
        <v>55767</v>
      </c>
      <c r="G164" s="768">
        <v>38302</v>
      </c>
      <c r="H164" s="752">
        <v>3158</v>
      </c>
      <c r="I164" s="768">
        <v>2748</v>
      </c>
      <c r="J164" s="752">
        <v>1041364</v>
      </c>
      <c r="K164" s="752">
        <v>563895</v>
      </c>
      <c r="L164" s="752">
        <v>2758</v>
      </c>
      <c r="M164" s="752">
        <v>24645</v>
      </c>
      <c r="N164" s="752">
        <v>83194</v>
      </c>
    </row>
    <row r="165" spans="1:14">
      <c r="A165" s="727" t="s">
        <v>23</v>
      </c>
      <c r="B165" s="759">
        <v>87636</v>
      </c>
      <c r="C165" s="759">
        <v>40156</v>
      </c>
      <c r="D165" s="759">
        <v>349812</v>
      </c>
      <c r="E165" s="759">
        <v>23531</v>
      </c>
      <c r="F165" s="759">
        <v>107038</v>
      </c>
      <c r="G165" s="759">
        <v>72301</v>
      </c>
      <c r="H165" s="759">
        <v>7931</v>
      </c>
      <c r="I165" s="759">
        <v>8712</v>
      </c>
      <c r="J165" s="759">
        <v>5748320</v>
      </c>
      <c r="K165" s="759">
        <v>2649913</v>
      </c>
      <c r="L165" s="759">
        <v>23416</v>
      </c>
      <c r="M165" s="759">
        <v>115071</v>
      </c>
      <c r="N165" s="759">
        <v>88765</v>
      </c>
    </row>
    <row r="166" spans="1:14">
      <c r="A166" s="735" t="s">
        <v>22</v>
      </c>
      <c r="B166" s="768">
        <v>51469</v>
      </c>
      <c r="C166" s="752">
        <v>22657</v>
      </c>
      <c r="D166" s="752">
        <v>163442</v>
      </c>
      <c r="E166" s="768">
        <v>10608</v>
      </c>
      <c r="F166" s="752">
        <v>10460</v>
      </c>
      <c r="G166" s="768">
        <v>6560</v>
      </c>
      <c r="H166" s="752">
        <v>3634</v>
      </c>
      <c r="I166" s="768">
        <v>3162</v>
      </c>
      <c r="J166" s="752">
        <v>1076930</v>
      </c>
      <c r="K166" s="752">
        <v>567613</v>
      </c>
      <c r="L166" s="752">
        <v>18093</v>
      </c>
      <c r="M166" s="752">
        <v>22710</v>
      </c>
      <c r="N166" s="752">
        <v>549398</v>
      </c>
    </row>
    <row r="167" spans="1:14">
      <c r="A167" s="735" t="s">
        <v>21</v>
      </c>
      <c r="B167" s="768">
        <v>27552</v>
      </c>
      <c r="C167" s="752">
        <v>12806</v>
      </c>
      <c r="D167" s="752">
        <v>41041</v>
      </c>
      <c r="E167" s="768">
        <v>2586</v>
      </c>
      <c r="F167" s="752">
        <v>4835</v>
      </c>
      <c r="G167" s="768">
        <v>3302</v>
      </c>
      <c r="H167" s="752">
        <v>1857</v>
      </c>
      <c r="I167" s="768">
        <v>1461</v>
      </c>
      <c r="J167" s="752">
        <v>1578879</v>
      </c>
      <c r="K167" s="752">
        <v>229634</v>
      </c>
      <c r="L167" s="752">
        <v>1806</v>
      </c>
      <c r="M167" s="752">
        <v>6236</v>
      </c>
      <c r="N167" s="752">
        <v>830693</v>
      </c>
    </row>
    <row r="168" spans="1:14">
      <c r="A168" s="735" t="s">
        <v>20</v>
      </c>
      <c r="B168" s="768">
        <v>22332</v>
      </c>
      <c r="C168" s="752">
        <v>8038</v>
      </c>
      <c r="D168" s="752">
        <v>56764</v>
      </c>
      <c r="E168" s="768">
        <v>3155</v>
      </c>
      <c r="F168" s="752">
        <v>17882</v>
      </c>
      <c r="G168" s="768">
        <v>12026</v>
      </c>
      <c r="H168" s="752">
        <v>2907</v>
      </c>
      <c r="I168" s="768">
        <v>2268</v>
      </c>
      <c r="J168" s="752">
        <v>1497227</v>
      </c>
      <c r="K168" s="752">
        <v>315850</v>
      </c>
      <c r="L168" s="752">
        <v>3329</v>
      </c>
      <c r="M168" s="752">
        <v>19726</v>
      </c>
      <c r="N168" s="752">
        <v>241679</v>
      </c>
    </row>
    <row r="169" spans="1:14">
      <c r="A169" s="739" t="s">
        <v>19</v>
      </c>
      <c r="B169" s="759">
        <v>101353</v>
      </c>
      <c r="C169" s="759">
        <v>43501</v>
      </c>
      <c r="D169" s="759">
        <v>261247</v>
      </c>
      <c r="E169" s="759">
        <v>16349</v>
      </c>
      <c r="F169" s="759">
        <v>33177</v>
      </c>
      <c r="G169" s="759">
        <v>21888</v>
      </c>
      <c r="H169" s="759">
        <v>8398</v>
      </c>
      <c r="I169" s="759">
        <v>6891</v>
      </c>
      <c r="J169" s="759">
        <v>4153036</v>
      </c>
      <c r="K169" s="759">
        <v>1113097</v>
      </c>
      <c r="L169" s="759">
        <v>23228</v>
      </c>
      <c r="M169" s="759">
        <v>48672</v>
      </c>
      <c r="N169" s="759">
        <v>1621770</v>
      </c>
    </row>
    <row r="170" spans="1:14">
      <c r="A170" s="735" t="s">
        <v>18</v>
      </c>
      <c r="B170" s="768">
        <v>28404</v>
      </c>
      <c r="C170" s="752">
        <v>12795</v>
      </c>
      <c r="D170" s="752">
        <v>268520</v>
      </c>
      <c r="E170" s="768">
        <v>18502</v>
      </c>
      <c r="F170" s="752">
        <v>33435</v>
      </c>
      <c r="G170" s="768">
        <v>20299</v>
      </c>
      <c r="H170" s="752">
        <v>3853</v>
      </c>
      <c r="I170" s="768">
        <v>2715</v>
      </c>
      <c r="J170" s="752">
        <v>2258074</v>
      </c>
      <c r="K170" s="752">
        <v>330205</v>
      </c>
      <c r="L170" s="752">
        <v>12812</v>
      </c>
      <c r="M170" s="752">
        <v>38152</v>
      </c>
      <c r="N170" s="752">
        <v>71124</v>
      </c>
    </row>
    <row r="171" spans="1:14">
      <c r="A171" s="735" t="s">
        <v>17</v>
      </c>
      <c r="B171" s="768">
        <v>26660</v>
      </c>
      <c r="C171" s="752">
        <v>12235</v>
      </c>
      <c r="D171" s="752">
        <v>125403</v>
      </c>
      <c r="E171" s="768">
        <v>8958</v>
      </c>
      <c r="F171" s="752">
        <v>26516</v>
      </c>
      <c r="G171" s="768">
        <v>17505</v>
      </c>
      <c r="H171" s="752">
        <v>3315</v>
      </c>
      <c r="I171" s="768">
        <v>3594</v>
      </c>
      <c r="J171" s="752">
        <v>804608</v>
      </c>
      <c r="K171" s="752">
        <v>260112</v>
      </c>
      <c r="L171" s="752">
        <v>6859</v>
      </c>
      <c r="M171" s="752">
        <v>65069</v>
      </c>
      <c r="N171" s="752">
        <v>218766</v>
      </c>
    </row>
    <row r="172" spans="1:14">
      <c r="A172" s="735" t="s">
        <v>16</v>
      </c>
      <c r="B172" s="768">
        <v>21837</v>
      </c>
      <c r="C172" s="752">
        <v>9119</v>
      </c>
      <c r="D172" s="752">
        <v>142145</v>
      </c>
      <c r="E172" s="768">
        <v>9608</v>
      </c>
      <c r="F172" s="752">
        <v>46876</v>
      </c>
      <c r="G172" s="768">
        <v>33863</v>
      </c>
      <c r="H172" s="752">
        <v>3074</v>
      </c>
      <c r="I172" s="768">
        <v>2325</v>
      </c>
      <c r="J172" s="752">
        <v>678122</v>
      </c>
      <c r="K172" s="752">
        <v>170633</v>
      </c>
      <c r="L172" s="752">
        <v>5807</v>
      </c>
      <c r="M172" s="752">
        <v>47877</v>
      </c>
      <c r="N172" s="752">
        <v>15730</v>
      </c>
    </row>
    <row r="173" spans="1:14">
      <c r="A173" s="727" t="s">
        <v>15</v>
      </c>
      <c r="B173" s="759">
        <v>76901</v>
      </c>
      <c r="C173" s="759">
        <v>34149</v>
      </c>
      <c r="D173" s="759">
        <v>536068</v>
      </c>
      <c r="E173" s="759">
        <v>37068</v>
      </c>
      <c r="F173" s="759">
        <v>106827</v>
      </c>
      <c r="G173" s="759">
        <v>71667</v>
      </c>
      <c r="H173" s="759">
        <v>10242</v>
      </c>
      <c r="I173" s="759">
        <v>8634</v>
      </c>
      <c r="J173" s="759">
        <v>3740804</v>
      </c>
      <c r="K173" s="759">
        <v>760950</v>
      </c>
      <c r="L173" s="759">
        <v>25478</v>
      </c>
      <c r="M173" s="759">
        <v>151098</v>
      </c>
      <c r="N173" s="759">
        <v>305620</v>
      </c>
    </row>
    <row r="174" spans="1:14">
      <c r="A174" s="729" t="s">
        <v>14</v>
      </c>
      <c r="B174" s="759">
        <v>265890</v>
      </c>
      <c r="C174" s="759">
        <v>117806</v>
      </c>
      <c r="D174" s="759">
        <v>1147127</v>
      </c>
      <c r="E174" s="759">
        <v>76948</v>
      </c>
      <c r="F174" s="759">
        <v>247042</v>
      </c>
      <c r="G174" s="759">
        <v>165856</v>
      </c>
      <c r="H174" s="759">
        <v>26571</v>
      </c>
      <c r="I174" s="759">
        <v>24237</v>
      </c>
      <c r="J174" s="759">
        <v>13642160</v>
      </c>
      <c r="K174" s="759">
        <v>4523960</v>
      </c>
      <c r="L174" s="759">
        <v>72122</v>
      </c>
      <c r="M174" s="759">
        <v>314841</v>
      </c>
      <c r="N174" s="759">
        <v>2016155</v>
      </c>
    </row>
    <row r="175" spans="1:14">
      <c r="A175" s="735" t="s">
        <v>13</v>
      </c>
      <c r="B175" s="768">
        <v>38524</v>
      </c>
      <c r="C175" s="752">
        <v>18068</v>
      </c>
      <c r="D175" s="752">
        <v>95014</v>
      </c>
      <c r="E175" s="768">
        <v>6541</v>
      </c>
      <c r="F175" s="752">
        <v>61467</v>
      </c>
      <c r="G175" s="768">
        <v>44017</v>
      </c>
      <c r="H175" s="752">
        <v>6428</v>
      </c>
      <c r="I175" s="768">
        <v>3766</v>
      </c>
      <c r="J175" s="752">
        <v>2001407</v>
      </c>
      <c r="K175" s="752">
        <v>645618</v>
      </c>
      <c r="L175" s="752">
        <v>10666</v>
      </c>
      <c r="M175" s="752">
        <v>49324</v>
      </c>
      <c r="N175" s="752">
        <v>21156</v>
      </c>
    </row>
    <row r="176" spans="1:14">
      <c r="A176" s="735" t="s">
        <v>12</v>
      </c>
      <c r="B176" s="768">
        <v>10250</v>
      </c>
      <c r="C176" s="752">
        <v>4600</v>
      </c>
      <c r="D176" s="752">
        <v>49023</v>
      </c>
      <c r="E176" s="768">
        <v>4072</v>
      </c>
      <c r="F176" s="752">
        <v>21778</v>
      </c>
      <c r="G176" s="768">
        <v>15236</v>
      </c>
      <c r="H176" s="752">
        <v>3095</v>
      </c>
      <c r="I176" s="768">
        <v>2161</v>
      </c>
      <c r="J176" s="752">
        <v>618202</v>
      </c>
      <c r="K176" s="752">
        <v>174530</v>
      </c>
      <c r="L176" s="752">
        <v>19819</v>
      </c>
      <c r="M176" s="752">
        <v>16596</v>
      </c>
      <c r="N176" s="752">
        <v>25294</v>
      </c>
    </row>
    <row r="177" spans="1:14">
      <c r="A177" s="735" t="s">
        <v>11</v>
      </c>
      <c r="B177" s="768">
        <v>13030</v>
      </c>
      <c r="C177" s="752">
        <v>6610</v>
      </c>
      <c r="D177" s="752">
        <v>24025</v>
      </c>
      <c r="E177" s="768">
        <v>1520</v>
      </c>
      <c r="F177" s="752">
        <v>15446</v>
      </c>
      <c r="G177" s="768">
        <v>10462</v>
      </c>
      <c r="H177" s="752">
        <v>2356</v>
      </c>
      <c r="I177" s="768">
        <v>1305</v>
      </c>
      <c r="J177" s="752">
        <v>233549</v>
      </c>
      <c r="K177" s="752">
        <v>78327</v>
      </c>
      <c r="L177" s="752">
        <v>4214</v>
      </c>
      <c r="M177" s="752">
        <v>22599</v>
      </c>
      <c r="N177" s="752">
        <v>696</v>
      </c>
    </row>
    <row r="178" spans="1:14" s="280" customFormat="1">
      <c r="A178" s="727" t="s">
        <v>10</v>
      </c>
      <c r="B178" s="759">
        <v>61804</v>
      </c>
      <c r="C178" s="759">
        <v>29278</v>
      </c>
      <c r="D178" s="759">
        <v>168062</v>
      </c>
      <c r="E178" s="759">
        <v>12133</v>
      </c>
      <c r="F178" s="759">
        <v>98691</v>
      </c>
      <c r="G178" s="759">
        <v>69715</v>
      </c>
      <c r="H178" s="759">
        <v>11879</v>
      </c>
      <c r="I178" s="759">
        <v>7232</v>
      </c>
      <c r="J178" s="759">
        <v>2853158</v>
      </c>
      <c r="K178" s="759">
        <v>898475</v>
      </c>
      <c r="L178" s="759">
        <v>34699</v>
      </c>
      <c r="M178" s="759">
        <v>88519</v>
      </c>
      <c r="N178" s="759">
        <v>47146</v>
      </c>
    </row>
    <row r="179" spans="1:14">
      <c r="A179" s="735" t="s">
        <v>9</v>
      </c>
      <c r="B179" s="768">
        <v>85673</v>
      </c>
      <c r="C179" s="752">
        <v>38908</v>
      </c>
      <c r="D179" s="752">
        <v>476522</v>
      </c>
      <c r="E179" s="768">
        <v>34421</v>
      </c>
      <c r="F179" s="752">
        <v>196616</v>
      </c>
      <c r="G179" s="768">
        <v>149858</v>
      </c>
      <c r="H179" s="752">
        <v>7610</v>
      </c>
      <c r="I179" s="768">
        <v>5244</v>
      </c>
      <c r="J179" s="752">
        <v>4646412</v>
      </c>
      <c r="K179" s="752">
        <v>856522</v>
      </c>
      <c r="L179" s="752">
        <v>799750</v>
      </c>
      <c r="M179" s="752">
        <v>105574</v>
      </c>
      <c r="N179" s="752">
        <v>501815</v>
      </c>
    </row>
    <row r="180" spans="1:14">
      <c r="A180" s="735" t="s">
        <v>8</v>
      </c>
      <c r="B180" s="768">
        <v>46628</v>
      </c>
      <c r="C180" s="768">
        <v>21139</v>
      </c>
      <c r="D180" s="768">
        <v>212657</v>
      </c>
      <c r="E180" s="768">
        <v>15604</v>
      </c>
      <c r="F180" s="752">
        <v>69111</v>
      </c>
      <c r="G180" s="768">
        <v>46887</v>
      </c>
      <c r="H180" s="752">
        <v>6398</v>
      </c>
      <c r="I180" s="768">
        <v>3354</v>
      </c>
      <c r="J180" s="752">
        <v>1187851</v>
      </c>
      <c r="K180" s="752">
        <v>389433</v>
      </c>
      <c r="L180" s="752">
        <v>98724</v>
      </c>
      <c r="M180" s="752">
        <v>57734</v>
      </c>
      <c r="N180" s="752">
        <v>165570</v>
      </c>
    </row>
    <row r="181" spans="1:14">
      <c r="A181" s="738" t="s">
        <v>7</v>
      </c>
      <c r="B181" s="768">
        <v>36262</v>
      </c>
      <c r="C181" s="768">
        <v>16457</v>
      </c>
      <c r="D181" s="768">
        <v>186042</v>
      </c>
      <c r="E181" s="768">
        <v>12206</v>
      </c>
      <c r="F181" s="752">
        <v>174355</v>
      </c>
      <c r="G181" s="768">
        <v>139535</v>
      </c>
      <c r="H181" s="752">
        <v>8514</v>
      </c>
      <c r="I181" s="768">
        <v>4762</v>
      </c>
      <c r="J181" s="752">
        <v>4337132</v>
      </c>
      <c r="K181" s="752">
        <v>629711</v>
      </c>
      <c r="L181" s="752">
        <v>82734</v>
      </c>
      <c r="M181" s="752">
        <v>95677</v>
      </c>
      <c r="N181" s="752">
        <v>73810</v>
      </c>
    </row>
    <row r="182" spans="1:14" s="280" customFormat="1">
      <c r="A182" s="727" t="s">
        <v>6</v>
      </c>
      <c r="B182" s="759">
        <v>168563</v>
      </c>
      <c r="C182" s="759">
        <v>76504</v>
      </c>
      <c r="D182" s="759">
        <v>875221</v>
      </c>
      <c r="E182" s="759">
        <v>62231</v>
      </c>
      <c r="F182" s="759">
        <v>440082</v>
      </c>
      <c r="G182" s="759">
        <v>336280</v>
      </c>
      <c r="H182" s="759">
        <v>22522</v>
      </c>
      <c r="I182" s="759">
        <v>13360</v>
      </c>
      <c r="J182" s="759">
        <v>10171395</v>
      </c>
      <c r="K182" s="759">
        <v>1875666</v>
      </c>
      <c r="L182" s="759">
        <v>981208</v>
      </c>
      <c r="M182" s="759">
        <v>258985</v>
      </c>
      <c r="N182" s="759">
        <v>741195</v>
      </c>
    </row>
    <row r="183" spans="1:14">
      <c r="A183" s="736" t="s">
        <v>5</v>
      </c>
      <c r="B183" s="768">
        <v>58596</v>
      </c>
      <c r="C183" s="768">
        <v>28252</v>
      </c>
      <c r="D183" s="768">
        <v>327998</v>
      </c>
      <c r="E183" s="768">
        <v>24753</v>
      </c>
      <c r="F183" s="752">
        <v>212930</v>
      </c>
      <c r="G183" s="768">
        <v>153998</v>
      </c>
      <c r="H183" s="752">
        <v>11787</v>
      </c>
      <c r="I183" s="768">
        <v>7367</v>
      </c>
      <c r="J183" s="752">
        <v>3880973</v>
      </c>
      <c r="K183" s="752">
        <v>1442428</v>
      </c>
      <c r="L183" s="752">
        <v>1180195</v>
      </c>
      <c r="M183" s="752">
        <v>3028065</v>
      </c>
      <c r="N183" s="752">
        <v>346883</v>
      </c>
    </row>
    <row r="184" spans="1:14">
      <c r="A184" s="735" t="s">
        <v>4</v>
      </c>
      <c r="B184" s="752">
        <v>55564</v>
      </c>
      <c r="C184" s="752">
        <v>22506</v>
      </c>
      <c r="D184" s="752">
        <v>309545</v>
      </c>
      <c r="E184" s="752">
        <v>24477</v>
      </c>
      <c r="F184" s="752">
        <v>67915</v>
      </c>
      <c r="G184" s="752">
        <v>46560</v>
      </c>
      <c r="H184" s="752">
        <v>5649</v>
      </c>
      <c r="I184" s="752">
        <v>4429</v>
      </c>
      <c r="J184" s="752">
        <v>1671249</v>
      </c>
      <c r="K184" s="752">
        <v>445562</v>
      </c>
      <c r="L184" s="752">
        <v>211529</v>
      </c>
      <c r="M184" s="752">
        <v>187843</v>
      </c>
      <c r="N184" s="752">
        <v>393279</v>
      </c>
    </row>
    <row r="185" spans="1:14">
      <c r="A185" s="735" t="s">
        <v>3</v>
      </c>
      <c r="B185" s="752">
        <v>35850</v>
      </c>
      <c r="C185" s="752">
        <v>16434</v>
      </c>
      <c r="D185" s="752">
        <v>206324</v>
      </c>
      <c r="E185" s="752">
        <v>16116</v>
      </c>
      <c r="F185" s="752">
        <v>60599</v>
      </c>
      <c r="G185" s="752">
        <v>40501</v>
      </c>
      <c r="H185" s="752">
        <v>4796</v>
      </c>
      <c r="I185" s="752">
        <v>3913</v>
      </c>
      <c r="J185" s="752">
        <v>1637890</v>
      </c>
      <c r="K185" s="752">
        <v>219411</v>
      </c>
      <c r="L185" s="752">
        <v>410725</v>
      </c>
      <c r="M185" s="752">
        <v>1357517</v>
      </c>
      <c r="N185" s="752">
        <v>66803</v>
      </c>
    </row>
    <row r="186" spans="1:14" s="280" customFormat="1">
      <c r="A186" s="727" t="s">
        <v>2</v>
      </c>
      <c r="B186" s="759">
        <v>150010</v>
      </c>
      <c r="C186" s="759">
        <v>67192</v>
      </c>
      <c r="D186" s="759">
        <v>843867</v>
      </c>
      <c r="E186" s="759">
        <v>65346</v>
      </c>
      <c r="F186" s="759">
        <v>341444</v>
      </c>
      <c r="G186" s="759">
        <v>241059</v>
      </c>
      <c r="H186" s="759">
        <v>22232</v>
      </c>
      <c r="I186" s="759">
        <v>15709</v>
      </c>
      <c r="J186" s="759">
        <v>7190112</v>
      </c>
      <c r="K186" s="759">
        <v>2107401</v>
      </c>
      <c r="L186" s="759">
        <v>1802449</v>
      </c>
      <c r="M186" s="759">
        <v>4573425</v>
      </c>
      <c r="N186" s="759">
        <v>806965</v>
      </c>
    </row>
    <row r="187" spans="1:14" s="280" customFormat="1">
      <c r="A187" s="729" t="s">
        <v>1</v>
      </c>
      <c r="B187" s="759">
        <v>380377</v>
      </c>
      <c r="C187" s="759">
        <v>172974</v>
      </c>
      <c r="D187" s="759">
        <v>1887150</v>
      </c>
      <c r="E187" s="759">
        <v>139710</v>
      </c>
      <c r="F187" s="759">
        <v>880217</v>
      </c>
      <c r="G187" s="759">
        <v>647054</v>
      </c>
      <c r="H187" s="759">
        <v>56633</v>
      </c>
      <c r="I187" s="759">
        <v>36301</v>
      </c>
      <c r="J187" s="759">
        <v>20214665</v>
      </c>
      <c r="K187" s="759">
        <v>4881542</v>
      </c>
      <c r="L187" s="759">
        <v>2818356</v>
      </c>
      <c r="M187" s="759">
        <v>4920929</v>
      </c>
      <c r="N187" s="759">
        <v>1595306</v>
      </c>
    </row>
    <row r="188" spans="1:14" s="280" customFormat="1">
      <c r="A188" s="727" t="s">
        <v>290</v>
      </c>
      <c r="B188" s="759">
        <v>706028</v>
      </c>
      <c r="C188" s="759">
        <v>314584</v>
      </c>
      <c r="D188" s="759">
        <v>3207914</v>
      </c>
      <c r="E188" s="759">
        <v>228005</v>
      </c>
      <c r="F188" s="759">
        <v>1204346</v>
      </c>
      <c r="G188" s="759">
        <v>863746</v>
      </c>
      <c r="H188" s="759">
        <v>91725</v>
      </c>
      <c r="I188" s="759">
        <v>68114</v>
      </c>
      <c r="J188" s="759">
        <v>36129345</v>
      </c>
      <c r="K188" s="759">
        <v>10082616</v>
      </c>
      <c r="L188" s="759">
        <v>2963007</v>
      </c>
      <c r="M188" s="759">
        <v>5299765</v>
      </c>
      <c r="N188" s="759">
        <v>3617358</v>
      </c>
    </row>
  </sheetData>
  <mergeCells count="6">
    <mergeCell ref="A127:N127"/>
    <mergeCell ref="A158:N158"/>
    <mergeCell ref="A3:N3"/>
    <mergeCell ref="A34:N34"/>
    <mergeCell ref="A65:N65"/>
    <mergeCell ref="A96:N96"/>
  </mergeCells>
  <pageMargins left="0.19685039370078741" right="0.19685039370078741" top="0.39370078740157483" bottom="0.39370078740157483" header="0.51181102362204722" footer="0.51181102362204722"/>
  <pageSetup paperSize="9" orientation="landscape" r:id="rId1"/>
  <headerFooter alignWithMargins="0">
    <oddFooter>&amp;C&amp;Z&amp;F&amp;R&amp;D</oddFooter>
  </headerFooter>
</worksheet>
</file>

<file path=xl/worksheets/sheet7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5FC154-364F-4436-939C-000F22E3BEB9}">
  <dimension ref="A1:F34"/>
  <sheetViews>
    <sheetView zoomScaleNormal="80" workbookViewId="0"/>
  </sheetViews>
  <sheetFormatPr defaultRowHeight="11.25"/>
  <cols>
    <col min="1" max="1" width="23.140625" style="775" customWidth="1"/>
    <col min="2" max="2" width="11.7109375" style="775" customWidth="1"/>
    <col min="3" max="3" width="13.85546875" style="775" customWidth="1"/>
    <col min="4" max="4" width="11.7109375" style="774" customWidth="1"/>
    <col min="5" max="6" width="11.5703125" style="774" customWidth="1"/>
    <col min="7" max="16384" width="9.140625" style="773"/>
  </cols>
  <sheetData>
    <row r="1" spans="1:6" s="790" customFormat="1" ht="13.5" thickBot="1">
      <c r="A1" s="791" t="s">
        <v>876</v>
      </c>
      <c r="B1" s="791"/>
      <c r="C1" s="791"/>
      <c r="D1" s="791"/>
      <c r="E1" s="791"/>
      <c r="F1" s="791"/>
    </row>
    <row r="2" spans="1:6" s="775" customFormat="1" ht="38.25" customHeight="1">
      <c r="A2" s="1077" t="s">
        <v>37</v>
      </c>
      <c r="B2" s="1088" t="s">
        <v>875</v>
      </c>
      <c r="C2" s="1089"/>
      <c r="D2" s="1090"/>
      <c r="E2" s="1082" t="s">
        <v>874</v>
      </c>
      <c r="F2" s="1083"/>
    </row>
    <row r="3" spans="1:6" s="775" customFormat="1" ht="56.25" customHeight="1">
      <c r="A3" s="1078"/>
      <c r="B3" s="789" t="s">
        <v>57</v>
      </c>
      <c r="C3" s="788" t="s">
        <v>873</v>
      </c>
      <c r="D3" s="1087" t="s">
        <v>872</v>
      </c>
      <c r="E3" s="1084" t="s">
        <v>871</v>
      </c>
      <c r="F3" s="1085" t="s">
        <v>870</v>
      </c>
    </row>
    <row r="4" spans="1:6" s="775" customFormat="1" ht="18.75" customHeight="1">
      <c r="A4" s="1079"/>
      <c r="B4" s="1080" t="s">
        <v>869</v>
      </c>
      <c r="C4" s="1081"/>
      <c r="D4" s="1079"/>
      <c r="E4" s="1079"/>
      <c r="F4" s="1086"/>
    </row>
    <row r="5" spans="1:6" s="786" customFormat="1" ht="15" customHeight="1">
      <c r="A5" s="787" t="s">
        <v>44</v>
      </c>
      <c r="B5" s="784">
        <v>113214</v>
      </c>
      <c r="C5" s="782">
        <v>64638</v>
      </c>
      <c r="D5" s="783">
        <v>16.726329334974242</v>
      </c>
      <c r="E5" s="782">
        <v>292947</v>
      </c>
      <c r="F5" s="782">
        <v>189670</v>
      </c>
    </row>
    <row r="6" spans="1:6" s="776" customFormat="1" ht="12" customHeight="1">
      <c r="A6" s="785" t="s">
        <v>28</v>
      </c>
      <c r="B6" s="784">
        <v>65353</v>
      </c>
      <c r="C6" s="782">
        <v>44193</v>
      </c>
      <c r="D6" s="783">
        <v>31.35850215444853</v>
      </c>
      <c r="E6" s="782">
        <v>206828</v>
      </c>
      <c r="F6" s="782">
        <v>137278</v>
      </c>
    </row>
    <row r="7" spans="1:6" s="776" customFormat="1" ht="12" customHeight="1">
      <c r="A7" s="780" t="s">
        <v>27</v>
      </c>
      <c r="B7" s="778">
        <v>178567</v>
      </c>
      <c r="C7" s="623">
        <v>108832</v>
      </c>
      <c r="D7" s="777">
        <v>20.170976665796871</v>
      </c>
      <c r="E7" s="623">
        <v>261674</v>
      </c>
      <c r="F7" s="623">
        <v>170644</v>
      </c>
    </row>
    <row r="8" spans="1:6" s="776" customFormat="1" ht="12" customHeight="1">
      <c r="A8" s="785" t="s">
        <v>26</v>
      </c>
      <c r="B8" s="784">
        <v>40842</v>
      </c>
      <c r="C8" s="782">
        <v>29006</v>
      </c>
      <c r="D8" s="783">
        <v>47.734364955996305</v>
      </c>
      <c r="E8" s="782">
        <v>244455</v>
      </c>
      <c r="F8" s="782">
        <v>159504</v>
      </c>
    </row>
    <row r="9" spans="1:6" s="776" customFormat="1" ht="12" customHeight="1">
      <c r="A9" s="785" t="s">
        <v>25</v>
      </c>
      <c r="B9" s="784">
        <v>39826</v>
      </c>
      <c r="C9" s="782">
        <v>28345</v>
      </c>
      <c r="D9" s="783">
        <v>61.791720970644825</v>
      </c>
      <c r="E9" s="782">
        <v>236588</v>
      </c>
      <c r="F9" s="782">
        <v>154744</v>
      </c>
    </row>
    <row r="10" spans="1:6" s="776" customFormat="1" ht="12" customHeight="1">
      <c r="A10" s="785" t="s">
        <v>24</v>
      </c>
      <c r="B10" s="784">
        <v>25542</v>
      </c>
      <c r="C10" s="782">
        <v>19070</v>
      </c>
      <c r="D10" s="783">
        <v>49.082418955014504</v>
      </c>
      <c r="E10" s="782">
        <v>189252</v>
      </c>
      <c r="F10" s="782">
        <v>126930</v>
      </c>
    </row>
    <row r="11" spans="1:6" s="776" customFormat="1" ht="12" customHeight="1">
      <c r="A11" s="781" t="s">
        <v>23</v>
      </c>
      <c r="B11" s="778">
        <v>106210</v>
      </c>
      <c r="C11" s="623">
        <v>76422</v>
      </c>
      <c r="D11" s="777">
        <v>52.565416004711643</v>
      </c>
      <c r="E11" s="623">
        <v>228366</v>
      </c>
      <c r="F11" s="623">
        <v>149966</v>
      </c>
    </row>
    <row r="12" spans="1:6" s="776" customFormat="1" ht="12" customHeight="1">
      <c r="A12" s="785" t="s">
        <v>22</v>
      </c>
      <c r="B12" s="784">
        <v>44940</v>
      </c>
      <c r="C12" s="782">
        <v>33075</v>
      </c>
      <c r="D12" s="783">
        <v>52.257636894310266</v>
      </c>
      <c r="E12" s="782">
        <v>243771</v>
      </c>
      <c r="F12" s="782">
        <v>159227</v>
      </c>
    </row>
    <row r="13" spans="1:6" s="776" customFormat="1" ht="12" customHeight="1">
      <c r="A13" s="785" t="s">
        <v>21</v>
      </c>
      <c r="B13" s="784">
        <v>23950</v>
      </c>
      <c r="C13" s="782">
        <v>18667</v>
      </c>
      <c r="D13" s="783">
        <v>56.877552959057667</v>
      </c>
      <c r="E13" s="782">
        <v>195522</v>
      </c>
      <c r="F13" s="782">
        <v>130462</v>
      </c>
    </row>
    <row r="14" spans="1:6" s="776" customFormat="1" ht="12" customHeight="1">
      <c r="A14" s="785" t="s">
        <v>20</v>
      </c>
      <c r="B14" s="784">
        <v>16450</v>
      </c>
      <c r="C14" s="782">
        <v>11983</v>
      </c>
      <c r="D14" s="783">
        <v>40.5732044198895</v>
      </c>
      <c r="E14" s="782">
        <v>174503</v>
      </c>
      <c r="F14" s="782">
        <v>118157</v>
      </c>
    </row>
    <row r="15" spans="1:6" s="776" customFormat="1" ht="12" customHeight="1">
      <c r="A15" s="781" t="s">
        <v>19</v>
      </c>
      <c r="B15" s="778">
        <v>85339</v>
      </c>
      <c r="C15" s="623">
        <v>63725</v>
      </c>
      <c r="D15" s="777">
        <v>50.601845263507428</v>
      </c>
      <c r="E15" s="623">
        <v>217084</v>
      </c>
      <c r="F15" s="623">
        <v>143359</v>
      </c>
    </row>
    <row r="16" spans="1:6" s="776" customFormat="1" ht="12" customHeight="1">
      <c r="A16" s="785" t="s">
        <v>18</v>
      </c>
      <c r="B16" s="784">
        <v>18611</v>
      </c>
      <c r="C16" s="782">
        <v>12897</v>
      </c>
      <c r="D16" s="783">
        <v>39.306004350672666</v>
      </c>
      <c r="E16" s="782">
        <v>189412</v>
      </c>
      <c r="F16" s="782">
        <v>126820</v>
      </c>
    </row>
    <row r="17" spans="1:6" s="776" customFormat="1" ht="12" customHeight="1">
      <c r="A17" s="785" t="s">
        <v>17</v>
      </c>
      <c r="B17" s="784">
        <v>20857</v>
      </c>
      <c r="C17" s="782">
        <v>14919</v>
      </c>
      <c r="D17" s="783">
        <v>48.136352096748134</v>
      </c>
      <c r="E17" s="782">
        <v>162758</v>
      </c>
      <c r="F17" s="782">
        <v>110714</v>
      </c>
    </row>
    <row r="18" spans="1:6" s="776" customFormat="1" ht="12" customHeight="1">
      <c r="A18" s="785" t="s">
        <v>16</v>
      </c>
      <c r="B18" s="784">
        <v>12675</v>
      </c>
      <c r="C18" s="782">
        <v>8669</v>
      </c>
      <c r="D18" s="783">
        <v>43.920440763713223</v>
      </c>
      <c r="E18" s="782">
        <v>239392</v>
      </c>
      <c r="F18" s="782">
        <v>158455</v>
      </c>
    </row>
    <row r="19" spans="1:6" s="776" customFormat="1" ht="12" customHeight="1">
      <c r="A19" s="781" t="s">
        <v>15</v>
      </c>
      <c r="B19" s="778">
        <v>52143</v>
      </c>
      <c r="C19" s="623">
        <v>36485</v>
      </c>
      <c r="D19" s="777">
        <v>43.62116851827065</v>
      </c>
      <c r="E19" s="623">
        <v>190517</v>
      </c>
      <c r="F19" s="623">
        <v>127835</v>
      </c>
    </row>
    <row r="20" spans="1:6" s="776" customFormat="1" ht="12" customHeight="1">
      <c r="A20" s="780" t="s">
        <v>868</v>
      </c>
      <c r="B20" s="778">
        <v>243693</v>
      </c>
      <c r="C20" s="623">
        <v>176631</v>
      </c>
      <c r="D20" s="777">
        <v>49.709120875982684</v>
      </c>
      <c r="E20" s="623">
        <v>216527</v>
      </c>
      <c r="F20" s="623">
        <v>143040</v>
      </c>
    </row>
    <row r="21" spans="1:6" s="776" customFormat="1" ht="12" customHeight="1">
      <c r="A21" s="785" t="s">
        <v>13</v>
      </c>
      <c r="B21" s="784">
        <v>39290</v>
      </c>
      <c r="C21" s="782">
        <v>25702</v>
      </c>
      <c r="D21" s="783">
        <v>49.410817812543229</v>
      </c>
      <c r="E21" s="782">
        <v>205595</v>
      </c>
      <c r="F21" s="782">
        <v>136579</v>
      </c>
    </row>
    <row r="22" spans="1:6" s="776" customFormat="1" ht="12" customHeight="1">
      <c r="A22" s="785" t="s">
        <v>12</v>
      </c>
      <c r="B22" s="784">
        <v>20112</v>
      </c>
      <c r="C22" s="782">
        <v>14353</v>
      </c>
      <c r="D22" s="783">
        <v>52.937460518003789</v>
      </c>
      <c r="E22" s="782">
        <v>243826</v>
      </c>
      <c r="F22" s="782">
        <v>159306</v>
      </c>
    </row>
    <row r="23" spans="1:6" s="776" customFormat="1" ht="12" customHeight="1">
      <c r="A23" s="785" t="s">
        <v>11</v>
      </c>
      <c r="B23" s="784">
        <v>8669</v>
      </c>
      <c r="C23" s="782">
        <v>6246</v>
      </c>
      <c r="D23" s="783">
        <v>49.879171461449943</v>
      </c>
      <c r="E23" s="782">
        <v>169599</v>
      </c>
      <c r="F23" s="782">
        <v>115283</v>
      </c>
    </row>
    <row r="24" spans="1:6" s="776" customFormat="1" ht="12" customHeight="1">
      <c r="A24" s="781" t="s">
        <v>10</v>
      </c>
      <c r="B24" s="778">
        <v>68072</v>
      </c>
      <c r="C24" s="623">
        <v>46300</v>
      </c>
      <c r="D24" s="777">
        <v>50.465197310381129</v>
      </c>
      <c r="E24" s="623">
        <v>212336</v>
      </c>
      <c r="F24" s="623">
        <v>140599</v>
      </c>
    </row>
    <row r="25" spans="1:6" s="776" customFormat="1" ht="12" customHeight="1">
      <c r="A25" s="785" t="s">
        <v>9</v>
      </c>
      <c r="B25" s="784">
        <v>24889</v>
      </c>
      <c r="C25" s="782">
        <v>16465</v>
      </c>
      <c r="D25" s="783">
        <v>36.44016925081624</v>
      </c>
      <c r="E25" s="782">
        <v>202984</v>
      </c>
      <c r="F25" s="782">
        <v>134330</v>
      </c>
    </row>
    <row r="26" spans="1:6" s="776" customFormat="1" ht="12" customHeight="1">
      <c r="A26" s="785" t="s">
        <v>8</v>
      </c>
      <c r="B26" s="784">
        <v>25907</v>
      </c>
      <c r="C26" s="782">
        <v>19844</v>
      </c>
      <c r="D26" s="783">
        <v>50.454749060315109</v>
      </c>
      <c r="E26" s="782">
        <v>166593</v>
      </c>
      <c r="F26" s="782">
        <v>113724</v>
      </c>
    </row>
    <row r="27" spans="1:6" s="776" customFormat="1" ht="12" customHeight="1">
      <c r="A27" s="785" t="s">
        <v>7</v>
      </c>
      <c r="B27" s="784">
        <v>21650</v>
      </c>
      <c r="C27" s="782">
        <v>15360</v>
      </c>
      <c r="D27" s="783">
        <v>42.505988141516468</v>
      </c>
      <c r="E27" s="782">
        <v>174672</v>
      </c>
      <c r="F27" s="782">
        <v>118416</v>
      </c>
    </row>
    <row r="28" spans="1:6" s="776" customFormat="1" ht="12" customHeight="1">
      <c r="A28" s="781" t="s">
        <v>6</v>
      </c>
      <c r="B28" s="778">
        <v>72446</v>
      </c>
      <c r="C28" s="623">
        <v>51669</v>
      </c>
      <c r="D28" s="777">
        <v>42.469897175551935</v>
      </c>
      <c r="E28" s="623">
        <v>181519</v>
      </c>
      <c r="F28" s="623">
        <v>122210</v>
      </c>
    </row>
    <row r="29" spans="1:6" s="776" customFormat="1" ht="12" customHeight="1">
      <c r="A29" s="785" t="s">
        <v>5</v>
      </c>
      <c r="B29" s="784">
        <v>33485</v>
      </c>
      <c r="C29" s="782">
        <v>23489</v>
      </c>
      <c r="D29" s="783">
        <v>45.427412462183391</v>
      </c>
      <c r="E29" s="782">
        <v>179811</v>
      </c>
      <c r="F29" s="782">
        <v>121320</v>
      </c>
    </row>
    <row r="30" spans="1:6" s="776" customFormat="1" ht="12" customHeight="1">
      <c r="A30" s="785" t="s">
        <v>4</v>
      </c>
      <c r="B30" s="784">
        <v>14902</v>
      </c>
      <c r="C30" s="782">
        <v>10682</v>
      </c>
      <c r="D30" s="783">
        <v>38.620224952055146</v>
      </c>
      <c r="E30" s="782">
        <v>162231</v>
      </c>
      <c r="F30" s="782">
        <v>110887</v>
      </c>
    </row>
    <row r="31" spans="1:6" s="776" customFormat="1" ht="12" customHeight="1">
      <c r="A31" s="785" t="s">
        <v>3</v>
      </c>
      <c r="B31" s="784">
        <v>23908</v>
      </c>
      <c r="C31" s="782">
        <v>15439</v>
      </c>
      <c r="D31" s="783">
        <v>41.168873659015375</v>
      </c>
      <c r="E31" s="782">
        <v>187126</v>
      </c>
      <c r="F31" s="782">
        <v>124791</v>
      </c>
    </row>
    <row r="32" spans="1:6" s="776" customFormat="1" ht="12" customHeight="1">
      <c r="A32" s="781" t="s">
        <v>2</v>
      </c>
      <c r="B32" s="778">
        <v>72294</v>
      </c>
      <c r="C32" s="623">
        <v>49611</v>
      </c>
      <c r="D32" s="777">
        <v>42.433527029406584</v>
      </c>
      <c r="E32" s="623">
        <v>178523</v>
      </c>
      <c r="F32" s="623">
        <v>120276</v>
      </c>
    </row>
    <row r="33" spans="1:6" s="776" customFormat="1" ht="12" customHeight="1">
      <c r="A33" s="780" t="s">
        <v>1</v>
      </c>
      <c r="B33" s="778">
        <v>212812</v>
      </c>
      <c r="C33" s="623">
        <v>147580</v>
      </c>
      <c r="D33" s="777">
        <v>44.723342461032153</v>
      </c>
      <c r="E33" s="623">
        <v>190595</v>
      </c>
      <c r="F33" s="623">
        <v>127578</v>
      </c>
    </row>
    <row r="34" spans="1:6" s="776" customFormat="1" ht="12" customHeight="1">
      <c r="A34" s="779" t="s">
        <v>0</v>
      </c>
      <c r="B34" s="778">
        <v>635072</v>
      </c>
      <c r="C34" s="623">
        <v>433043</v>
      </c>
      <c r="D34" s="777">
        <v>34.30325827803123</v>
      </c>
      <c r="E34" s="623">
        <v>220648</v>
      </c>
      <c r="F34" s="623">
        <v>145689</v>
      </c>
    </row>
  </sheetData>
  <mergeCells count="7">
    <mergeCell ref="A2:A4"/>
    <mergeCell ref="B4:C4"/>
    <mergeCell ref="E2:F2"/>
    <mergeCell ref="E3:E4"/>
    <mergeCell ref="F3:F4"/>
    <mergeCell ref="D3:D4"/>
    <mergeCell ref="B2:D2"/>
  </mergeCells>
  <pageMargins left="0.74803149606299213" right="0.74803149606299213" top="0.62992125984251968" bottom="0.86614173228346458" header="0.51181102362204722" footer="0.62992125984251968"/>
  <pageSetup paperSize="9" orientation="landscape" cellComments="atEnd" verticalDpi="96" r:id="rId1"/>
  <headerFooter alignWithMargins="0"/>
  <legacyDrawing r:id="rId2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4F6CA3-DA59-4B6F-956C-C038A0FE2489}">
  <dimension ref="A1:I33"/>
  <sheetViews>
    <sheetView workbookViewId="0"/>
  </sheetViews>
  <sheetFormatPr defaultRowHeight="12.75"/>
  <cols>
    <col min="1" max="1" width="21.28515625" style="792" customWidth="1"/>
    <col min="2" max="9" width="10.7109375" style="792" customWidth="1"/>
    <col min="10" max="16384" width="9.140625" style="792"/>
  </cols>
  <sheetData>
    <row r="1" spans="1:9">
      <c r="A1" s="805" t="s">
        <v>887</v>
      </c>
      <c r="B1" s="805"/>
      <c r="C1" s="805"/>
      <c r="D1" s="805"/>
      <c r="E1" s="805"/>
      <c r="F1" s="805"/>
      <c r="G1" s="805"/>
      <c r="H1" s="805" t="s">
        <v>886</v>
      </c>
      <c r="I1" s="805"/>
    </row>
    <row r="2" spans="1:9" ht="15" customHeight="1">
      <c r="A2" s="1095" t="s">
        <v>37</v>
      </c>
      <c r="B2" s="804" t="s">
        <v>885</v>
      </c>
      <c r="C2" s="804" t="s">
        <v>884</v>
      </c>
      <c r="D2" s="804" t="s">
        <v>883</v>
      </c>
      <c r="E2" s="1100" t="s">
        <v>882</v>
      </c>
      <c r="F2" s="1097" t="s">
        <v>622</v>
      </c>
      <c r="G2" s="1102"/>
      <c r="H2" s="1093" t="s">
        <v>881</v>
      </c>
      <c r="I2" s="1091" t="s">
        <v>880</v>
      </c>
    </row>
    <row r="3" spans="1:9" ht="22.5" customHeight="1">
      <c r="A3" s="1096"/>
      <c r="B3" s="1097" t="s">
        <v>83</v>
      </c>
      <c r="C3" s="1098"/>
      <c r="D3" s="1099"/>
      <c r="E3" s="1101"/>
      <c r="F3" s="804" t="s">
        <v>879</v>
      </c>
      <c r="G3" s="804" t="s">
        <v>878</v>
      </c>
      <c r="H3" s="1094"/>
      <c r="I3" s="1092"/>
    </row>
    <row r="4" spans="1:9">
      <c r="A4" s="803" t="s">
        <v>44</v>
      </c>
      <c r="B4" s="802">
        <v>1100</v>
      </c>
      <c r="C4" s="802">
        <v>2541</v>
      </c>
      <c r="D4" s="801">
        <v>6671</v>
      </c>
      <c r="E4" s="801">
        <v>53208</v>
      </c>
      <c r="F4" s="802">
        <v>11947</v>
      </c>
      <c r="G4" s="801">
        <v>41261</v>
      </c>
      <c r="H4" s="801">
        <v>191122</v>
      </c>
      <c r="I4" s="800">
        <f t="shared" ref="I4:I33" si="0">+H4/E4</f>
        <v>3.5919786498270936</v>
      </c>
    </row>
    <row r="5" spans="1:9">
      <c r="A5" s="803" t="s">
        <v>28</v>
      </c>
      <c r="B5" s="802">
        <v>705</v>
      </c>
      <c r="C5" s="802">
        <v>1942</v>
      </c>
      <c r="D5" s="801">
        <v>4791</v>
      </c>
      <c r="E5" s="801">
        <v>36307</v>
      </c>
      <c r="F5" s="802">
        <v>32830</v>
      </c>
      <c r="G5" s="801">
        <v>3477</v>
      </c>
      <c r="H5" s="801">
        <v>106472</v>
      </c>
      <c r="I5" s="800">
        <f t="shared" si="0"/>
        <v>2.9325474426419147</v>
      </c>
    </row>
    <row r="6" spans="1:9" s="793" customFormat="1">
      <c r="A6" s="799" t="s">
        <v>27</v>
      </c>
      <c r="B6" s="796">
        <v>1805</v>
      </c>
      <c r="C6" s="796">
        <v>4483</v>
      </c>
      <c r="D6" s="795">
        <v>11462</v>
      </c>
      <c r="E6" s="795">
        <v>89515</v>
      </c>
      <c r="F6" s="796">
        <v>44777</v>
      </c>
      <c r="G6" s="795">
        <v>44738</v>
      </c>
      <c r="H6" s="795">
        <v>297594</v>
      </c>
      <c r="I6" s="794">
        <f t="shared" si="0"/>
        <v>3.3245154443389375</v>
      </c>
    </row>
    <row r="7" spans="1:9">
      <c r="A7" s="803" t="s">
        <v>26</v>
      </c>
      <c r="B7" s="802">
        <v>691</v>
      </c>
      <c r="C7" s="802">
        <v>1900</v>
      </c>
      <c r="D7" s="801">
        <v>4375</v>
      </c>
      <c r="E7" s="801">
        <v>16354</v>
      </c>
      <c r="F7" s="802">
        <v>13753</v>
      </c>
      <c r="G7" s="801">
        <v>2601</v>
      </c>
      <c r="H7" s="801">
        <v>48349</v>
      </c>
      <c r="I7" s="800">
        <f t="shared" si="0"/>
        <v>2.9564021034609271</v>
      </c>
    </row>
    <row r="8" spans="1:9">
      <c r="A8" s="803" t="s">
        <v>25</v>
      </c>
      <c r="B8" s="802">
        <v>252</v>
      </c>
      <c r="C8" s="802">
        <v>763</v>
      </c>
      <c r="D8" s="801">
        <v>1952</v>
      </c>
      <c r="E8" s="801">
        <v>13524</v>
      </c>
      <c r="F8" s="802">
        <v>10909</v>
      </c>
      <c r="G8" s="801">
        <v>2615</v>
      </c>
      <c r="H8" s="801">
        <v>40978</v>
      </c>
      <c r="I8" s="800">
        <f t="shared" si="0"/>
        <v>3.0300207039337472</v>
      </c>
    </row>
    <row r="9" spans="1:9">
      <c r="A9" s="803" t="s">
        <v>24</v>
      </c>
      <c r="B9" s="802">
        <v>6184</v>
      </c>
      <c r="C9" s="802">
        <v>15071</v>
      </c>
      <c r="D9" s="801">
        <v>34496</v>
      </c>
      <c r="E9" s="801">
        <v>115940</v>
      </c>
      <c r="F9" s="802">
        <v>91525</v>
      </c>
      <c r="G9" s="801">
        <v>24415</v>
      </c>
      <c r="H9" s="801">
        <v>355786</v>
      </c>
      <c r="I9" s="800">
        <f t="shared" si="0"/>
        <v>3.0687079523891669</v>
      </c>
    </row>
    <row r="10" spans="1:9" s="793" customFormat="1">
      <c r="A10" s="799" t="s">
        <v>23</v>
      </c>
      <c r="B10" s="796">
        <v>7127</v>
      </c>
      <c r="C10" s="796">
        <v>17734</v>
      </c>
      <c r="D10" s="795">
        <v>40823</v>
      </c>
      <c r="E10" s="795">
        <v>145818</v>
      </c>
      <c r="F10" s="796">
        <v>116187</v>
      </c>
      <c r="G10" s="795">
        <v>29631</v>
      </c>
      <c r="H10" s="795">
        <v>445113</v>
      </c>
      <c r="I10" s="794">
        <f t="shared" si="0"/>
        <v>3.0525243797062092</v>
      </c>
    </row>
    <row r="11" spans="1:9">
      <c r="A11" s="803" t="s">
        <v>22</v>
      </c>
      <c r="B11" s="802">
        <v>901</v>
      </c>
      <c r="C11" s="802">
        <v>2526</v>
      </c>
      <c r="D11" s="801">
        <v>6076</v>
      </c>
      <c r="E11" s="801">
        <v>44848</v>
      </c>
      <c r="F11" s="802">
        <v>34780</v>
      </c>
      <c r="G11" s="801">
        <v>10068</v>
      </c>
      <c r="H11" s="801">
        <v>153525</v>
      </c>
      <c r="I11" s="800">
        <f t="shared" si="0"/>
        <v>3.4232295754548696</v>
      </c>
    </row>
    <row r="12" spans="1:9">
      <c r="A12" s="803" t="s">
        <v>21</v>
      </c>
      <c r="B12" s="802">
        <v>1437</v>
      </c>
      <c r="C12" s="802">
        <v>3936</v>
      </c>
      <c r="D12" s="801">
        <v>9395</v>
      </c>
      <c r="E12" s="801">
        <v>60694</v>
      </c>
      <c r="F12" s="802">
        <v>39924</v>
      </c>
      <c r="G12" s="801">
        <v>20770</v>
      </c>
      <c r="H12" s="801">
        <v>219933</v>
      </c>
      <c r="I12" s="800">
        <f t="shared" si="0"/>
        <v>3.6236366032886282</v>
      </c>
    </row>
    <row r="13" spans="1:9">
      <c r="A13" s="803" t="s">
        <v>20</v>
      </c>
      <c r="B13" s="802">
        <v>3954</v>
      </c>
      <c r="C13" s="802">
        <v>10496</v>
      </c>
      <c r="D13" s="801">
        <v>22773</v>
      </c>
      <c r="E13" s="801">
        <v>74334</v>
      </c>
      <c r="F13" s="802">
        <v>53904</v>
      </c>
      <c r="G13" s="801">
        <v>20430</v>
      </c>
      <c r="H13" s="801">
        <v>349518</v>
      </c>
      <c r="I13" s="800">
        <f t="shared" si="0"/>
        <v>4.7019937040923399</v>
      </c>
    </row>
    <row r="14" spans="1:9" s="793" customFormat="1">
      <c r="A14" s="799" t="s">
        <v>19</v>
      </c>
      <c r="B14" s="796">
        <v>6292</v>
      </c>
      <c r="C14" s="796">
        <v>16958</v>
      </c>
      <c r="D14" s="795">
        <v>38244</v>
      </c>
      <c r="E14" s="795">
        <v>179876</v>
      </c>
      <c r="F14" s="796">
        <v>128608</v>
      </c>
      <c r="G14" s="795">
        <v>51268</v>
      </c>
      <c r="H14" s="795">
        <v>722976</v>
      </c>
      <c r="I14" s="794">
        <f t="shared" si="0"/>
        <v>4.0193021859503215</v>
      </c>
    </row>
    <row r="15" spans="1:9">
      <c r="A15" s="803" t="s">
        <v>18</v>
      </c>
      <c r="B15" s="802">
        <v>2710</v>
      </c>
      <c r="C15" s="802">
        <v>6107</v>
      </c>
      <c r="D15" s="801">
        <v>14062</v>
      </c>
      <c r="E15" s="801">
        <v>60205</v>
      </c>
      <c r="F15" s="802">
        <v>42439</v>
      </c>
      <c r="G15" s="801">
        <v>17766</v>
      </c>
      <c r="H15" s="801">
        <v>302331</v>
      </c>
      <c r="I15" s="800">
        <f t="shared" si="0"/>
        <v>5.0216925504526202</v>
      </c>
    </row>
    <row r="16" spans="1:9">
      <c r="A16" s="803" t="s">
        <v>17</v>
      </c>
      <c r="B16" s="802">
        <v>12815</v>
      </c>
      <c r="C16" s="802">
        <v>33789</v>
      </c>
      <c r="D16" s="801">
        <v>72554</v>
      </c>
      <c r="E16" s="801">
        <v>159278</v>
      </c>
      <c r="F16" s="802">
        <v>115004</v>
      </c>
      <c r="G16" s="801">
        <v>44274</v>
      </c>
      <c r="H16" s="801">
        <v>775740</v>
      </c>
      <c r="I16" s="800">
        <f t="shared" si="0"/>
        <v>4.870352465500571</v>
      </c>
    </row>
    <row r="17" spans="1:9">
      <c r="A17" s="803" t="s">
        <v>16</v>
      </c>
      <c r="B17" s="802">
        <v>741</v>
      </c>
      <c r="C17" s="802">
        <v>1835</v>
      </c>
      <c r="D17" s="801">
        <v>3914</v>
      </c>
      <c r="E17" s="801">
        <v>11483</v>
      </c>
      <c r="F17" s="802">
        <v>9295</v>
      </c>
      <c r="G17" s="801">
        <v>2188</v>
      </c>
      <c r="H17" s="801">
        <v>37790</v>
      </c>
      <c r="I17" s="800">
        <f t="shared" si="0"/>
        <v>3.2909518418531745</v>
      </c>
    </row>
    <row r="18" spans="1:9" s="793" customFormat="1">
      <c r="A18" s="799" t="s">
        <v>15</v>
      </c>
      <c r="B18" s="796">
        <v>16266</v>
      </c>
      <c r="C18" s="796">
        <v>41731</v>
      </c>
      <c r="D18" s="795">
        <v>90530</v>
      </c>
      <c r="E18" s="795">
        <v>230966</v>
      </c>
      <c r="F18" s="796">
        <v>166738</v>
      </c>
      <c r="G18" s="795">
        <v>64228</v>
      </c>
      <c r="H18" s="795">
        <v>1115861</v>
      </c>
      <c r="I18" s="794">
        <f t="shared" si="0"/>
        <v>4.83127819679087</v>
      </c>
    </row>
    <row r="19" spans="1:9" s="793" customFormat="1">
      <c r="A19" s="798" t="s">
        <v>14</v>
      </c>
      <c r="B19" s="796">
        <f t="shared" ref="B19:H19" si="1">+B10+B14+B18</f>
        <v>29685</v>
      </c>
      <c r="C19" s="796">
        <f t="shared" si="1"/>
        <v>76423</v>
      </c>
      <c r="D19" s="796">
        <f t="shared" si="1"/>
        <v>169597</v>
      </c>
      <c r="E19" s="796">
        <f t="shared" si="1"/>
        <v>556660</v>
      </c>
      <c r="F19" s="796">
        <f t="shared" si="1"/>
        <v>411533</v>
      </c>
      <c r="G19" s="796">
        <f t="shared" si="1"/>
        <v>145127</v>
      </c>
      <c r="H19" s="796">
        <f t="shared" si="1"/>
        <v>2283950</v>
      </c>
      <c r="I19" s="794">
        <f t="shared" si="0"/>
        <v>4.1029533287823803</v>
      </c>
    </row>
    <row r="20" spans="1:9">
      <c r="A20" s="803" t="s">
        <v>13</v>
      </c>
      <c r="B20" s="802">
        <v>2100</v>
      </c>
      <c r="C20" s="802">
        <v>5805</v>
      </c>
      <c r="D20" s="801">
        <v>15209</v>
      </c>
      <c r="E20" s="801">
        <v>61646</v>
      </c>
      <c r="F20" s="802">
        <v>51255</v>
      </c>
      <c r="G20" s="801">
        <v>10391</v>
      </c>
      <c r="H20" s="801">
        <v>203230</v>
      </c>
      <c r="I20" s="800">
        <f t="shared" si="0"/>
        <v>3.2967264704928136</v>
      </c>
    </row>
    <row r="21" spans="1:9">
      <c r="A21" s="803" t="s">
        <v>12</v>
      </c>
      <c r="B21" s="802">
        <v>2016</v>
      </c>
      <c r="C21" s="802">
        <v>5849</v>
      </c>
      <c r="D21" s="801">
        <v>14616</v>
      </c>
      <c r="E21" s="801">
        <v>102266</v>
      </c>
      <c r="F21" s="802">
        <v>91526</v>
      </c>
      <c r="G21" s="801">
        <v>10740</v>
      </c>
      <c r="H21" s="801">
        <v>266806</v>
      </c>
      <c r="I21" s="800">
        <f t="shared" si="0"/>
        <v>2.6089413881446424</v>
      </c>
    </row>
    <row r="22" spans="1:9">
      <c r="A22" s="803" t="s">
        <v>11</v>
      </c>
      <c r="B22" s="802">
        <v>400</v>
      </c>
      <c r="C22" s="802">
        <v>1061</v>
      </c>
      <c r="D22" s="801">
        <v>3153</v>
      </c>
      <c r="E22" s="801">
        <v>20569</v>
      </c>
      <c r="F22" s="802">
        <v>19914</v>
      </c>
      <c r="G22" s="801">
        <v>655</v>
      </c>
      <c r="H22" s="801">
        <v>59068</v>
      </c>
      <c r="I22" s="800">
        <f t="shared" si="0"/>
        <v>2.8717001312654968</v>
      </c>
    </row>
    <row r="23" spans="1:9" s="793" customFormat="1">
      <c r="A23" s="799" t="s">
        <v>10</v>
      </c>
      <c r="B23" s="796">
        <v>4516</v>
      </c>
      <c r="C23" s="796">
        <v>12715</v>
      </c>
      <c r="D23" s="795">
        <v>32978</v>
      </c>
      <c r="E23" s="795">
        <v>184481</v>
      </c>
      <c r="F23" s="796">
        <v>162695</v>
      </c>
      <c r="G23" s="795">
        <v>21786</v>
      </c>
      <c r="H23" s="795">
        <v>529104</v>
      </c>
      <c r="I23" s="794">
        <f t="shared" si="0"/>
        <v>2.8680677142903606</v>
      </c>
    </row>
    <row r="24" spans="1:9">
      <c r="A24" s="803" t="s">
        <v>158</v>
      </c>
      <c r="B24" s="802">
        <v>1908</v>
      </c>
      <c r="C24" s="802">
        <v>5599</v>
      </c>
      <c r="D24" s="801">
        <v>13641</v>
      </c>
      <c r="E24" s="801">
        <v>76209</v>
      </c>
      <c r="F24" s="802">
        <v>43221</v>
      </c>
      <c r="G24" s="801">
        <v>32988</v>
      </c>
      <c r="H24" s="801">
        <v>237846</v>
      </c>
      <c r="I24" s="800">
        <f t="shared" si="0"/>
        <v>3.1209699641774593</v>
      </c>
    </row>
    <row r="25" spans="1:9">
      <c r="A25" s="803" t="s">
        <v>8</v>
      </c>
      <c r="B25" s="802">
        <v>923</v>
      </c>
      <c r="C25" s="802">
        <v>2603</v>
      </c>
      <c r="D25" s="801">
        <v>6751</v>
      </c>
      <c r="E25" s="801">
        <v>25038</v>
      </c>
      <c r="F25" s="802">
        <v>23636</v>
      </c>
      <c r="G25" s="801">
        <v>1402</v>
      </c>
      <c r="H25" s="801">
        <v>82003</v>
      </c>
      <c r="I25" s="800">
        <f t="shared" si="0"/>
        <v>3.275141784487579</v>
      </c>
    </row>
    <row r="26" spans="1:9">
      <c r="A26" s="803" t="s">
        <v>7</v>
      </c>
      <c r="B26" s="802">
        <v>427</v>
      </c>
      <c r="C26" s="802">
        <v>1248</v>
      </c>
      <c r="D26" s="801">
        <v>3327</v>
      </c>
      <c r="E26" s="801">
        <v>16567</v>
      </c>
      <c r="F26" s="802">
        <v>14847</v>
      </c>
      <c r="G26" s="801">
        <v>1720</v>
      </c>
      <c r="H26" s="801">
        <v>44698</v>
      </c>
      <c r="I26" s="800">
        <f t="shared" si="0"/>
        <v>2.6980141244642963</v>
      </c>
    </row>
    <row r="27" spans="1:9" s="793" customFormat="1">
      <c r="A27" s="799" t="s">
        <v>6</v>
      </c>
      <c r="B27" s="796">
        <v>3258</v>
      </c>
      <c r="C27" s="796">
        <v>9450</v>
      </c>
      <c r="D27" s="795">
        <v>23719</v>
      </c>
      <c r="E27" s="795">
        <v>117814</v>
      </c>
      <c r="F27" s="796">
        <v>81704</v>
      </c>
      <c r="G27" s="795">
        <v>36110</v>
      </c>
      <c r="H27" s="795">
        <v>364547</v>
      </c>
      <c r="I27" s="794">
        <f t="shared" si="0"/>
        <v>3.0942587468382365</v>
      </c>
    </row>
    <row r="28" spans="1:9">
      <c r="A28" s="803" t="s">
        <v>5</v>
      </c>
      <c r="B28" s="802">
        <v>385</v>
      </c>
      <c r="C28" s="802">
        <v>1139</v>
      </c>
      <c r="D28" s="801">
        <v>2751</v>
      </c>
      <c r="E28" s="801">
        <v>13434</v>
      </c>
      <c r="F28" s="802">
        <v>11812</v>
      </c>
      <c r="G28" s="801">
        <v>1622</v>
      </c>
      <c r="H28" s="801">
        <v>47780</v>
      </c>
      <c r="I28" s="800">
        <f t="shared" si="0"/>
        <v>3.556647312788447</v>
      </c>
    </row>
    <row r="29" spans="1:9">
      <c r="A29" s="803" t="s">
        <v>4</v>
      </c>
      <c r="B29" s="802">
        <v>873</v>
      </c>
      <c r="C29" s="802">
        <v>2169</v>
      </c>
      <c r="D29" s="801">
        <v>5302</v>
      </c>
      <c r="E29" s="801">
        <v>24545</v>
      </c>
      <c r="F29" s="802">
        <v>21920</v>
      </c>
      <c r="G29" s="801">
        <v>2625</v>
      </c>
      <c r="H29" s="801">
        <v>86465</v>
      </c>
      <c r="I29" s="800">
        <f t="shared" si="0"/>
        <v>3.5227133835811775</v>
      </c>
    </row>
    <row r="30" spans="1:9">
      <c r="A30" s="803" t="s">
        <v>3</v>
      </c>
      <c r="B30" s="802">
        <v>404</v>
      </c>
      <c r="C30" s="802">
        <v>1182</v>
      </c>
      <c r="D30" s="801">
        <v>2982</v>
      </c>
      <c r="E30" s="801">
        <v>30581</v>
      </c>
      <c r="F30" s="802">
        <v>24391</v>
      </c>
      <c r="G30" s="801">
        <v>6190</v>
      </c>
      <c r="H30" s="801">
        <v>76182</v>
      </c>
      <c r="I30" s="800">
        <f t="shared" si="0"/>
        <v>2.4911546385010301</v>
      </c>
    </row>
    <row r="31" spans="1:9" s="793" customFormat="1">
      <c r="A31" s="799" t="s">
        <v>2</v>
      </c>
      <c r="B31" s="796">
        <v>1662</v>
      </c>
      <c r="C31" s="796">
        <v>4490</v>
      </c>
      <c r="D31" s="795">
        <v>11035</v>
      </c>
      <c r="E31" s="795">
        <v>68560</v>
      </c>
      <c r="F31" s="796">
        <v>58123</v>
      </c>
      <c r="G31" s="795">
        <v>10437</v>
      </c>
      <c r="H31" s="795">
        <v>210427</v>
      </c>
      <c r="I31" s="794">
        <f t="shared" si="0"/>
        <v>3.0692386231038506</v>
      </c>
    </row>
    <row r="32" spans="1:9" s="793" customFormat="1">
      <c r="A32" s="798" t="s">
        <v>877</v>
      </c>
      <c r="B32" s="796">
        <f t="shared" ref="B32:H32" si="2">+B23+B27+B31</f>
        <v>9436</v>
      </c>
      <c r="C32" s="796">
        <f t="shared" si="2"/>
        <v>26655</v>
      </c>
      <c r="D32" s="796">
        <f t="shared" si="2"/>
        <v>67732</v>
      </c>
      <c r="E32" s="796">
        <f t="shared" si="2"/>
        <v>370855</v>
      </c>
      <c r="F32" s="796">
        <f t="shared" si="2"/>
        <v>302522</v>
      </c>
      <c r="G32" s="796">
        <f t="shared" si="2"/>
        <v>68333</v>
      </c>
      <c r="H32" s="796">
        <f t="shared" si="2"/>
        <v>1104078</v>
      </c>
      <c r="I32" s="794">
        <f t="shared" si="0"/>
        <v>2.9771150449636652</v>
      </c>
    </row>
    <row r="33" spans="1:9" s="793" customFormat="1">
      <c r="A33" s="797" t="s">
        <v>0</v>
      </c>
      <c r="B33" s="796">
        <v>40926</v>
      </c>
      <c r="C33" s="796">
        <v>107561</v>
      </c>
      <c r="D33" s="795">
        <v>248791</v>
      </c>
      <c r="E33" s="795">
        <v>1017030</v>
      </c>
      <c r="F33" s="796">
        <v>758832</v>
      </c>
      <c r="G33" s="795">
        <v>258198</v>
      </c>
      <c r="H33" s="795">
        <v>3685622</v>
      </c>
      <c r="I33" s="794">
        <f t="shared" si="0"/>
        <v>3.623906866070814</v>
      </c>
    </row>
  </sheetData>
  <mergeCells count="6">
    <mergeCell ref="I2:I3"/>
    <mergeCell ref="H2:H3"/>
    <mergeCell ref="A2:A3"/>
    <mergeCell ref="B3:D3"/>
    <mergeCell ref="E2:E3"/>
    <mergeCell ref="F2:G2"/>
  </mergeCells>
  <pageMargins left="0.75" right="0.75" top="1" bottom="1" header="0.5" footer="0.5"/>
  <pageSetup paperSize="9" orientation="portrait" r:id="rId1"/>
  <headerFooter alignWithMargins="0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6DF432-6AD7-4F0B-8A6E-AF0DCAAD11D5}">
  <dimension ref="A1:AT33"/>
  <sheetViews>
    <sheetView zoomScaleNormal="100" workbookViewId="0"/>
  </sheetViews>
  <sheetFormatPr defaultRowHeight="15"/>
  <cols>
    <col min="1" max="1" width="21.140625" style="806" customWidth="1"/>
    <col min="2" max="9" width="10.7109375" style="806" customWidth="1"/>
    <col min="10" max="10" width="12.42578125" style="806" customWidth="1"/>
    <col min="11" max="11" width="10.7109375" style="806" customWidth="1"/>
    <col min="12" max="12" width="12.5703125" style="806" customWidth="1"/>
    <col min="13" max="13" width="11.140625" style="806" customWidth="1"/>
    <col min="14" max="19" width="10.7109375" style="806" customWidth="1"/>
    <col min="20" max="20" width="11.42578125" style="806" customWidth="1"/>
    <col min="21" max="21" width="10.7109375" style="806" customWidth="1"/>
    <col min="22" max="22" width="11.5703125" style="806" customWidth="1"/>
    <col min="23" max="23" width="12.7109375" style="806" customWidth="1"/>
    <col min="24" max="25" width="10.7109375" style="806" customWidth="1"/>
    <col min="26" max="26" width="11.5703125" style="806" customWidth="1"/>
    <col min="27" max="28" width="10.7109375" style="806" customWidth="1"/>
    <col min="29" max="29" width="9.5703125" style="807" customWidth="1"/>
    <col min="30" max="32" width="9.140625" style="807"/>
    <col min="33" max="33" width="9.5703125" style="807" customWidth="1"/>
    <col min="34" max="34" width="9.140625" style="807"/>
    <col min="35" max="41" width="10.7109375" style="806" customWidth="1"/>
    <col min="42" max="42" width="10.7109375" style="808" customWidth="1"/>
    <col min="43" max="44" width="10.7109375" style="806" customWidth="1"/>
    <col min="45" max="45" width="12.5703125" style="807" customWidth="1"/>
    <col min="46" max="46" width="10.7109375" style="806" customWidth="1"/>
    <col min="47" max="16384" width="9.140625" style="806"/>
  </cols>
  <sheetData>
    <row r="1" spans="1:46" ht="15" customHeight="1">
      <c r="A1" s="830" t="s">
        <v>931</v>
      </c>
      <c r="B1" s="830"/>
      <c r="C1" s="830"/>
      <c r="D1" s="830"/>
      <c r="E1" s="830"/>
      <c r="F1" s="830"/>
      <c r="G1" s="830"/>
      <c r="H1" s="830"/>
      <c r="I1" s="829"/>
      <c r="J1" s="825"/>
      <c r="K1" s="825"/>
      <c r="L1" s="825"/>
      <c r="M1" s="825"/>
      <c r="N1" s="825"/>
      <c r="O1" s="825"/>
      <c r="P1" s="825"/>
      <c r="Q1" s="825"/>
      <c r="R1" s="825"/>
      <c r="S1" s="825"/>
      <c r="T1" s="825"/>
      <c r="U1" s="825"/>
      <c r="V1" s="825"/>
      <c r="W1" s="825"/>
      <c r="X1" s="825"/>
      <c r="Y1" s="825"/>
      <c r="Z1" s="828"/>
      <c r="AA1" s="828"/>
      <c r="AB1" s="828"/>
      <c r="AI1" s="825"/>
      <c r="AJ1" s="825"/>
      <c r="AK1" s="825"/>
      <c r="AL1" s="825"/>
      <c r="AM1" s="825"/>
      <c r="AN1" s="825"/>
      <c r="AO1" s="825"/>
      <c r="AP1" s="827"/>
      <c r="AQ1" s="825"/>
      <c r="AR1" s="825"/>
      <c r="AS1" s="826"/>
      <c r="AT1" s="825"/>
    </row>
    <row r="2" spans="1:46" ht="14.25" customHeight="1">
      <c r="A2" s="1103" t="s">
        <v>37</v>
      </c>
      <c r="B2" s="1105" t="s">
        <v>930</v>
      </c>
      <c r="C2" s="1105" t="s">
        <v>929</v>
      </c>
      <c r="D2" s="1032" t="s">
        <v>912</v>
      </c>
      <c r="E2" s="1108"/>
      <c r="F2" s="1108"/>
      <c r="G2" s="1108"/>
      <c r="H2" s="1108"/>
      <c r="I2" s="1108"/>
      <c r="J2" s="1108"/>
      <c r="K2" s="1105" t="s">
        <v>928</v>
      </c>
      <c r="L2" s="1109" t="s">
        <v>927</v>
      </c>
      <c r="M2" s="1105" t="s">
        <v>926</v>
      </c>
      <c r="N2" s="1105" t="s">
        <v>925</v>
      </c>
      <c r="O2" s="1105" t="s">
        <v>924</v>
      </c>
      <c r="P2" s="1111" t="s">
        <v>923</v>
      </c>
      <c r="Q2" s="1109" t="s">
        <v>922</v>
      </c>
      <c r="R2" s="1004" t="s">
        <v>912</v>
      </c>
      <c r="S2" s="1004"/>
      <c r="T2" s="1004"/>
      <c r="U2" s="1111" t="s">
        <v>921</v>
      </c>
      <c r="V2" s="1111" t="s">
        <v>920</v>
      </c>
      <c r="W2" s="1005" t="s">
        <v>912</v>
      </c>
      <c r="X2" s="1033"/>
      <c r="Y2" s="1109" t="s">
        <v>919</v>
      </c>
      <c r="Z2" s="1004" t="s">
        <v>912</v>
      </c>
      <c r="AA2" s="1004"/>
      <c r="AB2" s="1004"/>
      <c r="AC2" s="1004"/>
      <c r="AD2" s="1004"/>
      <c r="AE2" s="1004"/>
      <c r="AF2" s="1004"/>
      <c r="AG2" s="1004"/>
      <c r="AH2" s="1004"/>
      <c r="AI2" s="1111" t="s">
        <v>918</v>
      </c>
      <c r="AJ2" s="1111" t="s">
        <v>917</v>
      </c>
      <c r="AK2" s="1111" t="s">
        <v>916</v>
      </c>
      <c r="AL2" s="1111" t="s">
        <v>915</v>
      </c>
      <c r="AM2" s="1111" t="s">
        <v>914</v>
      </c>
      <c r="AN2" s="1109" t="s">
        <v>241</v>
      </c>
      <c r="AO2" s="1109" t="s">
        <v>0</v>
      </c>
      <c r="AP2" s="1111" t="s">
        <v>913</v>
      </c>
      <c r="AQ2" s="1005" t="s">
        <v>912</v>
      </c>
      <c r="AR2" s="1032"/>
      <c r="AS2" s="1032"/>
      <c r="AT2" s="1105" t="s">
        <v>239</v>
      </c>
    </row>
    <row r="3" spans="1:46" s="820" customFormat="1" ht="55.5" customHeight="1">
      <c r="A3" s="1104"/>
      <c r="B3" s="1106"/>
      <c r="C3" s="1107"/>
      <c r="D3" s="823" t="s">
        <v>911</v>
      </c>
      <c r="E3" s="822" t="s">
        <v>910</v>
      </c>
      <c r="F3" s="822" t="s">
        <v>909</v>
      </c>
      <c r="G3" s="822" t="s">
        <v>908</v>
      </c>
      <c r="H3" s="822" t="s">
        <v>907</v>
      </c>
      <c r="I3" s="822" t="s">
        <v>906</v>
      </c>
      <c r="J3" s="821" t="s">
        <v>905</v>
      </c>
      <c r="K3" s="1106"/>
      <c r="L3" s="1110"/>
      <c r="M3" s="1106"/>
      <c r="N3" s="1106"/>
      <c r="O3" s="1106"/>
      <c r="P3" s="1111"/>
      <c r="Q3" s="1110"/>
      <c r="R3" s="821" t="s">
        <v>904</v>
      </c>
      <c r="S3" s="821" t="s">
        <v>903</v>
      </c>
      <c r="T3" s="821" t="s">
        <v>902</v>
      </c>
      <c r="U3" s="1111"/>
      <c r="V3" s="1111"/>
      <c r="W3" s="824" t="s">
        <v>901</v>
      </c>
      <c r="X3" s="821" t="s">
        <v>900</v>
      </c>
      <c r="Y3" s="1110"/>
      <c r="Z3" s="822" t="s">
        <v>899</v>
      </c>
      <c r="AA3" s="822" t="s">
        <v>898</v>
      </c>
      <c r="AB3" s="822" t="s">
        <v>897</v>
      </c>
      <c r="AC3" s="822" t="s">
        <v>896</v>
      </c>
      <c r="AD3" s="822" t="s">
        <v>895</v>
      </c>
      <c r="AE3" s="822" t="s">
        <v>894</v>
      </c>
      <c r="AF3" s="822" t="s">
        <v>893</v>
      </c>
      <c r="AG3" s="822" t="s">
        <v>892</v>
      </c>
      <c r="AH3" s="822" t="s">
        <v>891</v>
      </c>
      <c r="AI3" s="1111"/>
      <c r="AJ3" s="1111"/>
      <c r="AK3" s="1111"/>
      <c r="AL3" s="1111"/>
      <c r="AM3" s="1111"/>
      <c r="AN3" s="1110"/>
      <c r="AO3" s="1110"/>
      <c r="AP3" s="1111"/>
      <c r="AQ3" s="823" t="s">
        <v>890</v>
      </c>
      <c r="AR3" s="822" t="s">
        <v>889</v>
      </c>
      <c r="AS3" s="821" t="s">
        <v>888</v>
      </c>
      <c r="AT3" s="1106"/>
    </row>
    <row r="4" spans="1:46" ht="15" customHeight="1">
      <c r="A4" s="819" t="s">
        <v>30</v>
      </c>
      <c r="B4" s="818">
        <v>4055</v>
      </c>
      <c r="C4" s="818">
        <v>4696</v>
      </c>
      <c r="D4" s="818">
        <v>1235</v>
      </c>
      <c r="E4" s="818">
        <v>643</v>
      </c>
      <c r="F4" s="818">
        <v>45</v>
      </c>
      <c r="G4" s="818">
        <v>1209</v>
      </c>
      <c r="H4" s="818">
        <v>548</v>
      </c>
      <c r="I4" s="818">
        <v>355</v>
      </c>
      <c r="J4" s="818">
        <v>661</v>
      </c>
      <c r="K4" s="818">
        <f t="shared" ref="K4:K33" si="0">B4+C4</f>
        <v>8751</v>
      </c>
      <c r="L4" s="817">
        <v>1047</v>
      </c>
      <c r="M4" s="817">
        <v>461</v>
      </c>
      <c r="N4" s="817">
        <v>6359</v>
      </c>
      <c r="O4" s="817">
        <v>1061</v>
      </c>
      <c r="P4" s="817">
        <v>1193</v>
      </c>
      <c r="Q4" s="817">
        <v>794</v>
      </c>
      <c r="R4" s="817">
        <v>518</v>
      </c>
      <c r="S4" s="817">
        <v>179</v>
      </c>
      <c r="T4" s="817">
        <v>97</v>
      </c>
      <c r="U4" s="817">
        <v>1635</v>
      </c>
      <c r="V4" s="817">
        <f t="shared" ref="V4:V33" si="1">W4+X4</f>
        <v>1560</v>
      </c>
      <c r="W4" s="817">
        <v>556</v>
      </c>
      <c r="X4" s="817">
        <v>1004</v>
      </c>
      <c r="Y4" s="817">
        <f t="shared" ref="Y4:Y33" si="2">SUM(Z4:AH4)</f>
        <v>6722</v>
      </c>
      <c r="Z4" s="817">
        <v>560</v>
      </c>
      <c r="AA4" s="817">
        <v>781</v>
      </c>
      <c r="AB4" s="817">
        <v>189</v>
      </c>
      <c r="AC4" s="817">
        <v>828</v>
      </c>
      <c r="AD4" s="817">
        <v>443</v>
      </c>
      <c r="AE4" s="817">
        <v>256</v>
      </c>
      <c r="AF4" s="817">
        <v>1071</v>
      </c>
      <c r="AG4" s="817">
        <v>362</v>
      </c>
      <c r="AH4" s="817">
        <v>2232</v>
      </c>
      <c r="AI4" s="817">
        <v>907</v>
      </c>
      <c r="AJ4" s="817">
        <v>166</v>
      </c>
      <c r="AK4" s="817">
        <v>30</v>
      </c>
      <c r="AL4" s="817">
        <v>1409</v>
      </c>
      <c r="AM4" s="817">
        <v>23344</v>
      </c>
      <c r="AN4" s="817">
        <v>291</v>
      </c>
      <c r="AO4" s="817">
        <f t="shared" ref="AO4:AO33" si="3">AM4+AN4+K4</f>
        <v>32386</v>
      </c>
      <c r="AP4" s="817">
        <v>1834</v>
      </c>
      <c r="AQ4" s="817">
        <v>725</v>
      </c>
      <c r="AR4" s="817">
        <v>1004</v>
      </c>
      <c r="AS4" s="817">
        <v>105</v>
      </c>
      <c r="AT4" s="817">
        <v>34220</v>
      </c>
    </row>
    <row r="5" spans="1:46" ht="10.5" customHeight="1">
      <c r="A5" s="815" t="s">
        <v>28</v>
      </c>
      <c r="B5" s="814">
        <v>2433</v>
      </c>
      <c r="C5" s="814">
        <v>2205</v>
      </c>
      <c r="D5" s="814">
        <v>625</v>
      </c>
      <c r="E5" s="814">
        <v>371</v>
      </c>
      <c r="F5" s="814">
        <v>18</v>
      </c>
      <c r="G5" s="814">
        <v>551</v>
      </c>
      <c r="H5" s="814">
        <v>307</v>
      </c>
      <c r="I5" s="814">
        <v>106</v>
      </c>
      <c r="J5" s="814">
        <v>227</v>
      </c>
      <c r="K5" s="814">
        <f t="shared" si="0"/>
        <v>4638</v>
      </c>
      <c r="L5" s="813">
        <v>497</v>
      </c>
      <c r="M5" s="813">
        <v>163</v>
      </c>
      <c r="N5" s="813">
        <v>1716</v>
      </c>
      <c r="O5" s="813">
        <v>226</v>
      </c>
      <c r="P5" s="813">
        <v>458</v>
      </c>
      <c r="Q5" s="813">
        <v>285</v>
      </c>
      <c r="R5" s="813">
        <v>218</v>
      </c>
      <c r="S5" s="813">
        <v>50</v>
      </c>
      <c r="T5" s="813">
        <v>17</v>
      </c>
      <c r="U5" s="813">
        <v>1415</v>
      </c>
      <c r="V5" s="813">
        <f t="shared" si="1"/>
        <v>469</v>
      </c>
      <c r="W5" s="813">
        <v>116</v>
      </c>
      <c r="X5" s="813">
        <v>353</v>
      </c>
      <c r="Y5" s="813">
        <f t="shared" si="2"/>
        <v>3662</v>
      </c>
      <c r="Z5" s="813">
        <v>204</v>
      </c>
      <c r="AA5" s="813">
        <v>243</v>
      </c>
      <c r="AB5" s="813">
        <v>92</v>
      </c>
      <c r="AC5" s="813">
        <v>211</v>
      </c>
      <c r="AD5" s="813">
        <v>232</v>
      </c>
      <c r="AE5" s="813">
        <v>129</v>
      </c>
      <c r="AF5" s="813">
        <v>819</v>
      </c>
      <c r="AG5" s="813">
        <v>272</v>
      </c>
      <c r="AH5" s="813">
        <v>1460</v>
      </c>
      <c r="AI5" s="813">
        <v>253</v>
      </c>
      <c r="AJ5" s="813">
        <v>56</v>
      </c>
      <c r="AK5" s="813">
        <v>15</v>
      </c>
      <c r="AL5" s="813">
        <v>636</v>
      </c>
      <c r="AM5" s="813">
        <v>9851</v>
      </c>
      <c r="AN5" s="813">
        <v>272</v>
      </c>
      <c r="AO5" s="813">
        <f t="shared" si="3"/>
        <v>14761</v>
      </c>
      <c r="AP5" s="813">
        <v>930</v>
      </c>
      <c r="AQ5" s="813">
        <v>321</v>
      </c>
      <c r="AR5" s="813">
        <v>517</v>
      </c>
      <c r="AS5" s="813">
        <v>92</v>
      </c>
      <c r="AT5" s="813">
        <v>15691</v>
      </c>
    </row>
    <row r="6" spans="1:46" s="809" customFormat="1" ht="10.5" customHeight="1">
      <c r="A6" s="811" t="s">
        <v>27</v>
      </c>
      <c r="B6" s="770">
        <v>6488</v>
      </c>
      <c r="C6" s="770">
        <v>6901</v>
      </c>
      <c r="D6" s="770">
        <v>1860</v>
      </c>
      <c r="E6" s="770">
        <v>1014</v>
      </c>
      <c r="F6" s="770">
        <v>63</v>
      </c>
      <c r="G6" s="770">
        <v>1760</v>
      </c>
      <c r="H6" s="770">
        <v>855</v>
      </c>
      <c r="I6" s="770">
        <v>461</v>
      </c>
      <c r="J6" s="770">
        <v>888</v>
      </c>
      <c r="K6" s="770">
        <f t="shared" si="0"/>
        <v>13389</v>
      </c>
      <c r="L6" s="770">
        <v>1544</v>
      </c>
      <c r="M6" s="770">
        <v>624</v>
      </c>
      <c r="N6" s="770">
        <v>8075</v>
      </c>
      <c r="O6" s="770">
        <v>1287</v>
      </c>
      <c r="P6" s="770">
        <v>1651</v>
      </c>
      <c r="Q6" s="770">
        <v>1079</v>
      </c>
      <c r="R6" s="770">
        <v>736</v>
      </c>
      <c r="S6" s="770">
        <v>229</v>
      </c>
      <c r="T6" s="770">
        <v>114</v>
      </c>
      <c r="U6" s="770">
        <v>3050</v>
      </c>
      <c r="V6" s="770">
        <f t="shared" si="1"/>
        <v>2029</v>
      </c>
      <c r="W6" s="770">
        <v>672</v>
      </c>
      <c r="X6" s="770">
        <v>1357</v>
      </c>
      <c r="Y6" s="770">
        <f t="shared" si="2"/>
        <v>10384</v>
      </c>
      <c r="Z6" s="770">
        <v>764</v>
      </c>
      <c r="AA6" s="770">
        <v>1024</v>
      </c>
      <c r="AB6" s="770">
        <v>281</v>
      </c>
      <c r="AC6" s="770">
        <v>1039</v>
      </c>
      <c r="AD6" s="770">
        <v>675</v>
      </c>
      <c r="AE6" s="770">
        <v>385</v>
      </c>
      <c r="AF6" s="770">
        <v>1890</v>
      </c>
      <c r="AG6" s="770">
        <v>634</v>
      </c>
      <c r="AH6" s="770">
        <v>3692</v>
      </c>
      <c r="AI6" s="770">
        <v>1160</v>
      </c>
      <c r="AJ6" s="770">
        <v>222</v>
      </c>
      <c r="AK6" s="770">
        <v>45</v>
      </c>
      <c r="AL6" s="770">
        <v>2045</v>
      </c>
      <c r="AM6" s="770">
        <v>33195</v>
      </c>
      <c r="AN6" s="770">
        <v>563</v>
      </c>
      <c r="AO6" s="770">
        <f t="shared" si="3"/>
        <v>47147</v>
      </c>
      <c r="AP6" s="770">
        <v>2764</v>
      </c>
      <c r="AQ6" s="770">
        <v>1046</v>
      </c>
      <c r="AR6" s="770">
        <v>1521</v>
      </c>
      <c r="AS6" s="770">
        <v>197</v>
      </c>
      <c r="AT6" s="770">
        <v>49911</v>
      </c>
    </row>
    <row r="7" spans="1:46" ht="10.5" customHeight="1">
      <c r="A7" s="815" t="s">
        <v>26</v>
      </c>
      <c r="B7" s="814">
        <v>970</v>
      </c>
      <c r="C7" s="814">
        <v>635</v>
      </c>
      <c r="D7" s="814">
        <v>161</v>
      </c>
      <c r="E7" s="814">
        <v>85</v>
      </c>
      <c r="F7" s="814">
        <v>3</v>
      </c>
      <c r="G7" s="814">
        <v>177</v>
      </c>
      <c r="H7" s="814">
        <v>118</v>
      </c>
      <c r="I7" s="814">
        <v>33</v>
      </c>
      <c r="J7" s="814">
        <v>58</v>
      </c>
      <c r="K7" s="814">
        <f t="shared" si="0"/>
        <v>1605</v>
      </c>
      <c r="L7" s="813">
        <v>176</v>
      </c>
      <c r="M7" s="813">
        <v>35</v>
      </c>
      <c r="N7" s="813">
        <v>489</v>
      </c>
      <c r="O7" s="813">
        <v>90</v>
      </c>
      <c r="P7" s="813">
        <v>120</v>
      </c>
      <c r="Q7" s="813">
        <v>107</v>
      </c>
      <c r="R7" s="813">
        <v>80</v>
      </c>
      <c r="S7" s="813">
        <v>23</v>
      </c>
      <c r="T7" s="813">
        <v>4</v>
      </c>
      <c r="U7" s="813">
        <v>454</v>
      </c>
      <c r="V7" s="813">
        <f t="shared" si="1"/>
        <v>146</v>
      </c>
      <c r="W7" s="813">
        <v>33</v>
      </c>
      <c r="X7" s="813">
        <v>113</v>
      </c>
      <c r="Y7" s="813">
        <f t="shared" si="2"/>
        <v>1187</v>
      </c>
      <c r="Z7" s="813">
        <v>57</v>
      </c>
      <c r="AA7" s="813">
        <v>78</v>
      </c>
      <c r="AB7" s="813">
        <v>33</v>
      </c>
      <c r="AC7" s="813">
        <v>86</v>
      </c>
      <c r="AD7" s="813">
        <v>102</v>
      </c>
      <c r="AE7" s="813">
        <v>25</v>
      </c>
      <c r="AF7" s="813">
        <v>234</v>
      </c>
      <c r="AG7" s="813">
        <v>60</v>
      </c>
      <c r="AH7" s="813">
        <v>512</v>
      </c>
      <c r="AI7" s="813">
        <v>78</v>
      </c>
      <c r="AJ7" s="813">
        <v>24</v>
      </c>
      <c r="AK7" s="813">
        <v>2</v>
      </c>
      <c r="AL7" s="813">
        <v>255</v>
      </c>
      <c r="AM7" s="813">
        <v>3163</v>
      </c>
      <c r="AN7" s="813">
        <v>112</v>
      </c>
      <c r="AO7" s="813">
        <f t="shared" si="3"/>
        <v>4880</v>
      </c>
      <c r="AP7" s="813">
        <v>361</v>
      </c>
      <c r="AQ7" s="813">
        <v>142</v>
      </c>
      <c r="AR7" s="813">
        <v>192</v>
      </c>
      <c r="AS7" s="813">
        <v>27</v>
      </c>
      <c r="AT7" s="813">
        <v>5241</v>
      </c>
    </row>
    <row r="8" spans="1:46" ht="10.5" customHeight="1">
      <c r="A8" s="815" t="s">
        <v>25</v>
      </c>
      <c r="B8" s="814">
        <v>724</v>
      </c>
      <c r="C8" s="814">
        <v>572</v>
      </c>
      <c r="D8" s="814">
        <v>158</v>
      </c>
      <c r="E8" s="814">
        <v>81</v>
      </c>
      <c r="F8" s="814">
        <v>1</v>
      </c>
      <c r="G8" s="814">
        <v>187</v>
      </c>
      <c r="H8" s="814">
        <v>53</v>
      </c>
      <c r="I8" s="814">
        <v>36</v>
      </c>
      <c r="J8" s="814">
        <v>56</v>
      </c>
      <c r="K8" s="814">
        <f t="shared" si="0"/>
        <v>1296</v>
      </c>
      <c r="L8" s="813">
        <v>184</v>
      </c>
      <c r="M8" s="813">
        <v>42</v>
      </c>
      <c r="N8" s="813">
        <v>502</v>
      </c>
      <c r="O8" s="813">
        <v>91</v>
      </c>
      <c r="P8" s="813">
        <v>82</v>
      </c>
      <c r="Q8" s="813">
        <v>63</v>
      </c>
      <c r="R8" s="813">
        <v>55</v>
      </c>
      <c r="S8" s="813">
        <v>6</v>
      </c>
      <c r="T8" s="813">
        <v>2</v>
      </c>
      <c r="U8" s="813">
        <v>312</v>
      </c>
      <c r="V8" s="813">
        <f t="shared" si="1"/>
        <v>132</v>
      </c>
      <c r="W8" s="813">
        <v>27</v>
      </c>
      <c r="X8" s="813">
        <v>105</v>
      </c>
      <c r="Y8" s="813">
        <f t="shared" si="2"/>
        <v>931</v>
      </c>
      <c r="Z8" s="813">
        <v>49</v>
      </c>
      <c r="AA8" s="813">
        <v>79</v>
      </c>
      <c r="AB8" s="813">
        <v>39</v>
      </c>
      <c r="AC8" s="813">
        <v>57</v>
      </c>
      <c r="AD8" s="813">
        <v>64</v>
      </c>
      <c r="AE8" s="813">
        <v>25</v>
      </c>
      <c r="AF8" s="813">
        <v>199</v>
      </c>
      <c r="AG8" s="813">
        <v>60</v>
      </c>
      <c r="AH8" s="813">
        <v>359</v>
      </c>
      <c r="AI8" s="813">
        <v>73</v>
      </c>
      <c r="AJ8" s="813">
        <v>17</v>
      </c>
      <c r="AK8" s="813">
        <v>5</v>
      </c>
      <c r="AL8" s="813">
        <v>184</v>
      </c>
      <c r="AM8" s="813">
        <v>2618</v>
      </c>
      <c r="AN8" s="813">
        <v>70</v>
      </c>
      <c r="AO8" s="813">
        <f t="shared" si="3"/>
        <v>3984</v>
      </c>
      <c r="AP8" s="813">
        <v>251</v>
      </c>
      <c r="AQ8" s="813">
        <v>100</v>
      </c>
      <c r="AR8" s="813">
        <v>131</v>
      </c>
      <c r="AS8" s="813">
        <v>20</v>
      </c>
      <c r="AT8" s="813">
        <v>4235</v>
      </c>
    </row>
    <row r="9" spans="1:46" ht="10.5" customHeight="1">
      <c r="A9" s="815" t="s">
        <v>24</v>
      </c>
      <c r="B9" s="814">
        <v>961</v>
      </c>
      <c r="C9" s="814">
        <v>641</v>
      </c>
      <c r="D9" s="814">
        <v>128</v>
      </c>
      <c r="E9" s="814">
        <v>85</v>
      </c>
      <c r="F9" s="814">
        <v>5</v>
      </c>
      <c r="G9" s="814">
        <v>199</v>
      </c>
      <c r="H9" s="814">
        <v>102</v>
      </c>
      <c r="I9" s="814">
        <v>42</v>
      </c>
      <c r="J9" s="814">
        <v>80</v>
      </c>
      <c r="K9" s="814">
        <f t="shared" si="0"/>
        <v>1602</v>
      </c>
      <c r="L9" s="813">
        <v>169</v>
      </c>
      <c r="M9" s="813">
        <v>55</v>
      </c>
      <c r="N9" s="813">
        <v>621</v>
      </c>
      <c r="O9" s="813">
        <v>129</v>
      </c>
      <c r="P9" s="813">
        <v>171</v>
      </c>
      <c r="Q9" s="813">
        <v>106</v>
      </c>
      <c r="R9" s="813">
        <v>76</v>
      </c>
      <c r="S9" s="813">
        <v>18</v>
      </c>
      <c r="T9" s="813">
        <v>12</v>
      </c>
      <c r="U9" s="813">
        <v>391</v>
      </c>
      <c r="V9" s="813">
        <f t="shared" si="1"/>
        <v>219</v>
      </c>
      <c r="W9" s="813">
        <v>59</v>
      </c>
      <c r="X9" s="813">
        <v>160</v>
      </c>
      <c r="Y9" s="813">
        <f t="shared" si="2"/>
        <v>1342</v>
      </c>
      <c r="Z9" s="813">
        <v>64</v>
      </c>
      <c r="AA9" s="813">
        <v>94</v>
      </c>
      <c r="AB9" s="813">
        <v>34</v>
      </c>
      <c r="AC9" s="813">
        <v>87</v>
      </c>
      <c r="AD9" s="813">
        <v>107</v>
      </c>
      <c r="AE9" s="813">
        <v>60</v>
      </c>
      <c r="AF9" s="813">
        <v>240</v>
      </c>
      <c r="AG9" s="813">
        <v>35</v>
      </c>
      <c r="AH9" s="813">
        <v>621</v>
      </c>
      <c r="AI9" s="813">
        <v>76</v>
      </c>
      <c r="AJ9" s="813">
        <v>21</v>
      </c>
      <c r="AK9" s="813">
        <v>1</v>
      </c>
      <c r="AL9" s="813">
        <v>271</v>
      </c>
      <c r="AM9" s="813">
        <v>3572</v>
      </c>
      <c r="AN9" s="813">
        <v>91</v>
      </c>
      <c r="AO9" s="813">
        <f t="shared" si="3"/>
        <v>5265</v>
      </c>
      <c r="AP9" s="813">
        <v>308</v>
      </c>
      <c r="AQ9" s="813">
        <v>121</v>
      </c>
      <c r="AR9" s="813">
        <v>162</v>
      </c>
      <c r="AS9" s="813">
        <v>25</v>
      </c>
      <c r="AT9" s="813">
        <v>5573</v>
      </c>
    </row>
    <row r="10" spans="1:46" s="809" customFormat="1" ht="10.5" customHeight="1">
      <c r="A10" s="812" t="s">
        <v>23</v>
      </c>
      <c r="B10" s="770">
        <v>2655</v>
      </c>
      <c r="C10" s="770">
        <v>1848</v>
      </c>
      <c r="D10" s="770">
        <v>447</v>
      </c>
      <c r="E10" s="770">
        <v>251</v>
      </c>
      <c r="F10" s="770">
        <v>9</v>
      </c>
      <c r="G10" s="770">
        <v>563</v>
      </c>
      <c r="H10" s="770">
        <v>273</v>
      </c>
      <c r="I10" s="770">
        <v>111</v>
      </c>
      <c r="J10" s="770">
        <v>194</v>
      </c>
      <c r="K10" s="770">
        <f t="shared" si="0"/>
        <v>4503</v>
      </c>
      <c r="L10" s="770">
        <v>529</v>
      </c>
      <c r="M10" s="770">
        <v>132</v>
      </c>
      <c r="N10" s="770">
        <v>1612</v>
      </c>
      <c r="O10" s="770">
        <v>310</v>
      </c>
      <c r="P10" s="770">
        <v>373</v>
      </c>
      <c r="Q10" s="770">
        <v>276</v>
      </c>
      <c r="R10" s="770">
        <v>211</v>
      </c>
      <c r="S10" s="770">
        <v>47</v>
      </c>
      <c r="T10" s="770">
        <v>18</v>
      </c>
      <c r="U10" s="770">
        <v>1157</v>
      </c>
      <c r="V10" s="770">
        <f t="shared" si="1"/>
        <v>497</v>
      </c>
      <c r="W10" s="770">
        <v>119</v>
      </c>
      <c r="X10" s="770">
        <v>378</v>
      </c>
      <c r="Y10" s="770">
        <f t="shared" si="2"/>
        <v>3460</v>
      </c>
      <c r="Z10" s="770">
        <v>170</v>
      </c>
      <c r="AA10" s="770">
        <v>251</v>
      </c>
      <c r="AB10" s="770">
        <v>106</v>
      </c>
      <c r="AC10" s="770">
        <v>230</v>
      </c>
      <c r="AD10" s="770">
        <v>273</v>
      </c>
      <c r="AE10" s="770">
        <v>110</v>
      </c>
      <c r="AF10" s="770">
        <v>673</v>
      </c>
      <c r="AG10" s="770">
        <v>155</v>
      </c>
      <c r="AH10" s="770">
        <v>1492</v>
      </c>
      <c r="AI10" s="770">
        <v>227</v>
      </c>
      <c r="AJ10" s="770">
        <v>62</v>
      </c>
      <c r="AK10" s="770">
        <v>8</v>
      </c>
      <c r="AL10" s="770">
        <v>710</v>
      </c>
      <c r="AM10" s="770">
        <v>9353</v>
      </c>
      <c r="AN10" s="770">
        <v>273</v>
      </c>
      <c r="AO10" s="770">
        <f t="shared" si="3"/>
        <v>14129</v>
      </c>
      <c r="AP10" s="770">
        <v>920</v>
      </c>
      <c r="AQ10" s="770">
        <v>363</v>
      </c>
      <c r="AR10" s="770">
        <v>485</v>
      </c>
      <c r="AS10" s="770">
        <v>72</v>
      </c>
      <c r="AT10" s="770">
        <v>15049</v>
      </c>
    </row>
    <row r="11" spans="1:46" ht="10.5" customHeight="1">
      <c r="A11" s="815" t="s">
        <v>22</v>
      </c>
      <c r="B11" s="814">
        <v>1120</v>
      </c>
      <c r="C11" s="814">
        <v>723</v>
      </c>
      <c r="D11" s="814">
        <v>98</v>
      </c>
      <c r="E11" s="814">
        <v>144</v>
      </c>
      <c r="F11" s="814">
        <v>9</v>
      </c>
      <c r="G11" s="814">
        <v>228</v>
      </c>
      <c r="H11" s="814">
        <v>86</v>
      </c>
      <c r="I11" s="814">
        <v>76</v>
      </c>
      <c r="J11" s="814">
        <v>82</v>
      </c>
      <c r="K11" s="814">
        <f t="shared" si="0"/>
        <v>1843</v>
      </c>
      <c r="L11" s="813">
        <v>238</v>
      </c>
      <c r="M11" s="813">
        <v>66</v>
      </c>
      <c r="N11" s="813">
        <v>928</v>
      </c>
      <c r="O11" s="813">
        <v>172</v>
      </c>
      <c r="P11" s="813">
        <v>237</v>
      </c>
      <c r="Q11" s="813">
        <v>154</v>
      </c>
      <c r="R11" s="813">
        <v>118</v>
      </c>
      <c r="S11" s="813">
        <v>27</v>
      </c>
      <c r="T11" s="813">
        <v>9</v>
      </c>
      <c r="U11" s="813">
        <v>500</v>
      </c>
      <c r="V11" s="813">
        <f t="shared" si="1"/>
        <v>228</v>
      </c>
      <c r="W11" s="813">
        <v>76</v>
      </c>
      <c r="X11" s="813">
        <v>152</v>
      </c>
      <c r="Y11" s="813">
        <f t="shared" si="2"/>
        <v>1515</v>
      </c>
      <c r="Z11" s="813">
        <v>76</v>
      </c>
      <c r="AA11" s="813">
        <v>123</v>
      </c>
      <c r="AB11" s="813">
        <v>56</v>
      </c>
      <c r="AC11" s="813">
        <v>109</v>
      </c>
      <c r="AD11" s="813">
        <v>130</v>
      </c>
      <c r="AE11" s="813">
        <v>28</v>
      </c>
      <c r="AF11" s="813">
        <v>313</v>
      </c>
      <c r="AG11" s="813">
        <v>60</v>
      </c>
      <c r="AH11" s="813">
        <v>620</v>
      </c>
      <c r="AI11" s="813">
        <v>130</v>
      </c>
      <c r="AJ11" s="813">
        <v>33</v>
      </c>
      <c r="AK11" s="813">
        <v>8</v>
      </c>
      <c r="AL11" s="813">
        <v>217</v>
      </c>
      <c r="AM11" s="813">
        <v>4426</v>
      </c>
      <c r="AN11" s="813">
        <v>88</v>
      </c>
      <c r="AO11" s="813">
        <f t="shared" si="3"/>
        <v>6357</v>
      </c>
      <c r="AP11" s="813">
        <v>495</v>
      </c>
      <c r="AQ11" s="813">
        <v>203</v>
      </c>
      <c r="AR11" s="813">
        <v>250</v>
      </c>
      <c r="AS11" s="813">
        <v>42</v>
      </c>
      <c r="AT11" s="813">
        <v>6852</v>
      </c>
    </row>
    <row r="12" spans="1:46" ht="10.5" customHeight="1">
      <c r="A12" s="815" t="s">
        <v>21</v>
      </c>
      <c r="B12" s="814">
        <v>695</v>
      </c>
      <c r="C12" s="814">
        <v>393</v>
      </c>
      <c r="D12" s="814">
        <v>71</v>
      </c>
      <c r="E12" s="814">
        <v>58</v>
      </c>
      <c r="F12" s="814">
        <v>2</v>
      </c>
      <c r="G12" s="814">
        <v>122</v>
      </c>
      <c r="H12" s="814">
        <v>45</v>
      </c>
      <c r="I12" s="814">
        <v>46</v>
      </c>
      <c r="J12" s="814">
        <v>49</v>
      </c>
      <c r="K12" s="814">
        <f t="shared" si="0"/>
        <v>1088</v>
      </c>
      <c r="L12" s="813">
        <v>84</v>
      </c>
      <c r="M12" s="813">
        <v>37</v>
      </c>
      <c r="N12" s="813">
        <v>433</v>
      </c>
      <c r="O12" s="813">
        <v>72</v>
      </c>
      <c r="P12" s="813">
        <v>90</v>
      </c>
      <c r="Q12" s="813">
        <v>47</v>
      </c>
      <c r="R12" s="813">
        <v>40</v>
      </c>
      <c r="S12" s="813">
        <v>6</v>
      </c>
      <c r="T12" s="813">
        <v>1</v>
      </c>
      <c r="U12" s="813">
        <v>251</v>
      </c>
      <c r="V12" s="813">
        <f t="shared" si="1"/>
        <v>117</v>
      </c>
      <c r="W12" s="813">
        <v>37</v>
      </c>
      <c r="X12" s="813">
        <v>80</v>
      </c>
      <c r="Y12" s="813">
        <f t="shared" si="2"/>
        <v>795</v>
      </c>
      <c r="Z12" s="813">
        <v>32</v>
      </c>
      <c r="AA12" s="813">
        <v>45</v>
      </c>
      <c r="AB12" s="813">
        <v>26</v>
      </c>
      <c r="AC12" s="813">
        <v>44</v>
      </c>
      <c r="AD12" s="813">
        <v>48</v>
      </c>
      <c r="AE12" s="813">
        <v>13</v>
      </c>
      <c r="AF12" s="813">
        <v>156</v>
      </c>
      <c r="AG12" s="813">
        <v>24</v>
      </c>
      <c r="AH12" s="813">
        <v>407</v>
      </c>
      <c r="AI12" s="813">
        <v>51</v>
      </c>
      <c r="AJ12" s="813">
        <v>16</v>
      </c>
      <c r="AK12" s="813">
        <v>5</v>
      </c>
      <c r="AL12" s="813">
        <v>144</v>
      </c>
      <c r="AM12" s="813">
        <v>2142</v>
      </c>
      <c r="AN12" s="813">
        <v>56</v>
      </c>
      <c r="AO12" s="813">
        <f t="shared" si="3"/>
        <v>3286</v>
      </c>
      <c r="AP12" s="813">
        <v>191</v>
      </c>
      <c r="AQ12" s="813">
        <v>73</v>
      </c>
      <c r="AR12" s="813">
        <v>101</v>
      </c>
      <c r="AS12" s="813">
        <v>17</v>
      </c>
      <c r="AT12" s="813">
        <v>3477</v>
      </c>
    </row>
    <row r="13" spans="1:46" ht="11.25">
      <c r="A13" s="815" t="s">
        <v>20</v>
      </c>
      <c r="B13" s="814">
        <v>796</v>
      </c>
      <c r="C13" s="814">
        <v>414</v>
      </c>
      <c r="D13" s="814">
        <v>77</v>
      </c>
      <c r="E13" s="814">
        <v>78</v>
      </c>
      <c r="F13" s="814">
        <v>5</v>
      </c>
      <c r="G13" s="814">
        <v>137</v>
      </c>
      <c r="H13" s="814">
        <v>43</v>
      </c>
      <c r="I13" s="814">
        <v>31</v>
      </c>
      <c r="J13" s="814">
        <v>43</v>
      </c>
      <c r="K13" s="814">
        <f t="shared" si="0"/>
        <v>1210</v>
      </c>
      <c r="L13" s="813">
        <v>176</v>
      </c>
      <c r="M13" s="813">
        <v>49</v>
      </c>
      <c r="N13" s="813">
        <v>633</v>
      </c>
      <c r="O13" s="813">
        <v>115</v>
      </c>
      <c r="P13" s="813">
        <v>144</v>
      </c>
      <c r="Q13" s="813">
        <v>102</v>
      </c>
      <c r="R13" s="813">
        <v>83</v>
      </c>
      <c r="S13" s="813">
        <v>14</v>
      </c>
      <c r="T13" s="813">
        <v>5</v>
      </c>
      <c r="U13" s="813">
        <v>346</v>
      </c>
      <c r="V13" s="813">
        <f t="shared" si="1"/>
        <v>165</v>
      </c>
      <c r="W13" s="813">
        <v>31</v>
      </c>
      <c r="X13" s="813">
        <v>134</v>
      </c>
      <c r="Y13" s="813">
        <f t="shared" si="2"/>
        <v>1008</v>
      </c>
      <c r="Z13" s="813">
        <v>64</v>
      </c>
      <c r="AA13" s="813">
        <v>82</v>
      </c>
      <c r="AB13" s="813">
        <v>39</v>
      </c>
      <c r="AC13" s="813">
        <v>71</v>
      </c>
      <c r="AD13" s="813">
        <v>81</v>
      </c>
      <c r="AE13" s="813">
        <v>31</v>
      </c>
      <c r="AF13" s="813">
        <v>169</v>
      </c>
      <c r="AG13" s="813">
        <v>36</v>
      </c>
      <c r="AH13" s="813">
        <v>435</v>
      </c>
      <c r="AI13" s="813">
        <v>75</v>
      </c>
      <c r="AJ13" s="813">
        <v>18</v>
      </c>
      <c r="AK13" s="813">
        <v>3</v>
      </c>
      <c r="AL13" s="813">
        <v>189</v>
      </c>
      <c r="AM13" s="813">
        <v>3023</v>
      </c>
      <c r="AN13" s="813">
        <v>72</v>
      </c>
      <c r="AO13" s="813">
        <f t="shared" si="3"/>
        <v>4305</v>
      </c>
      <c r="AP13" s="813">
        <v>283</v>
      </c>
      <c r="AQ13" s="813">
        <v>107</v>
      </c>
      <c r="AR13" s="813">
        <v>158</v>
      </c>
      <c r="AS13" s="813">
        <v>18</v>
      </c>
      <c r="AT13" s="813">
        <v>4588</v>
      </c>
    </row>
    <row r="14" spans="1:46" s="809" customFormat="1" ht="11.25">
      <c r="A14" s="812" t="s">
        <v>19</v>
      </c>
      <c r="B14" s="770">
        <v>2611</v>
      </c>
      <c r="C14" s="770">
        <v>1530</v>
      </c>
      <c r="D14" s="770">
        <v>246</v>
      </c>
      <c r="E14" s="770">
        <v>280</v>
      </c>
      <c r="F14" s="770">
        <v>16</v>
      </c>
      <c r="G14" s="770">
        <v>487</v>
      </c>
      <c r="H14" s="770">
        <v>174</v>
      </c>
      <c r="I14" s="770">
        <v>153</v>
      </c>
      <c r="J14" s="770">
        <v>174</v>
      </c>
      <c r="K14" s="770">
        <f t="shared" si="0"/>
        <v>4141</v>
      </c>
      <c r="L14" s="770">
        <v>498</v>
      </c>
      <c r="M14" s="770">
        <v>152</v>
      </c>
      <c r="N14" s="770">
        <v>1994</v>
      </c>
      <c r="O14" s="770">
        <v>359</v>
      </c>
      <c r="P14" s="770">
        <v>471</v>
      </c>
      <c r="Q14" s="770">
        <v>303</v>
      </c>
      <c r="R14" s="770">
        <v>241</v>
      </c>
      <c r="S14" s="770">
        <v>47</v>
      </c>
      <c r="T14" s="770">
        <v>15</v>
      </c>
      <c r="U14" s="770">
        <v>1097</v>
      </c>
      <c r="V14" s="770">
        <f t="shared" si="1"/>
        <v>510</v>
      </c>
      <c r="W14" s="770">
        <v>144</v>
      </c>
      <c r="X14" s="770">
        <v>366</v>
      </c>
      <c r="Y14" s="770">
        <f t="shared" si="2"/>
        <v>3318</v>
      </c>
      <c r="Z14" s="770">
        <v>172</v>
      </c>
      <c r="AA14" s="770">
        <v>250</v>
      </c>
      <c r="AB14" s="770">
        <v>121</v>
      </c>
      <c r="AC14" s="770">
        <v>224</v>
      </c>
      <c r="AD14" s="770">
        <v>259</v>
      </c>
      <c r="AE14" s="770">
        <v>72</v>
      </c>
      <c r="AF14" s="770">
        <v>638</v>
      </c>
      <c r="AG14" s="770">
        <v>120</v>
      </c>
      <c r="AH14" s="770">
        <v>1462</v>
      </c>
      <c r="AI14" s="770">
        <v>256</v>
      </c>
      <c r="AJ14" s="770">
        <v>67</v>
      </c>
      <c r="AK14" s="770">
        <v>16</v>
      </c>
      <c r="AL14" s="770">
        <v>550</v>
      </c>
      <c r="AM14" s="770">
        <v>9591</v>
      </c>
      <c r="AN14" s="770">
        <v>216</v>
      </c>
      <c r="AO14" s="770">
        <f t="shared" si="3"/>
        <v>13948</v>
      </c>
      <c r="AP14" s="770">
        <v>969</v>
      </c>
      <c r="AQ14" s="770">
        <v>383</v>
      </c>
      <c r="AR14" s="770">
        <v>509</v>
      </c>
      <c r="AS14" s="770">
        <v>77</v>
      </c>
      <c r="AT14" s="770">
        <v>14917</v>
      </c>
    </row>
    <row r="15" spans="1:46" ht="11.25">
      <c r="A15" s="815" t="s">
        <v>18</v>
      </c>
      <c r="B15" s="814">
        <v>988</v>
      </c>
      <c r="C15" s="814">
        <v>683</v>
      </c>
      <c r="D15" s="814">
        <v>128</v>
      </c>
      <c r="E15" s="814">
        <v>129</v>
      </c>
      <c r="F15" s="814">
        <v>14</v>
      </c>
      <c r="G15" s="814">
        <v>166</v>
      </c>
      <c r="H15" s="814">
        <v>122</v>
      </c>
      <c r="I15" s="814">
        <v>36</v>
      </c>
      <c r="J15" s="814">
        <v>88</v>
      </c>
      <c r="K15" s="814">
        <f t="shared" si="0"/>
        <v>1671</v>
      </c>
      <c r="L15" s="813">
        <v>161</v>
      </c>
      <c r="M15" s="813">
        <v>57</v>
      </c>
      <c r="N15" s="813">
        <v>531</v>
      </c>
      <c r="O15" s="813">
        <v>93</v>
      </c>
      <c r="P15" s="813">
        <v>142</v>
      </c>
      <c r="Q15" s="813">
        <v>101</v>
      </c>
      <c r="R15" s="813">
        <v>75</v>
      </c>
      <c r="S15" s="813">
        <v>21</v>
      </c>
      <c r="T15" s="813">
        <v>5</v>
      </c>
      <c r="U15" s="813">
        <v>335</v>
      </c>
      <c r="V15" s="813">
        <f t="shared" si="1"/>
        <v>183</v>
      </c>
      <c r="W15" s="813">
        <v>41</v>
      </c>
      <c r="X15" s="813">
        <v>142</v>
      </c>
      <c r="Y15" s="813">
        <f t="shared" si="2"/>
        <v>1238</v>
      </c>
      <c r="Z15" s="813">
        <v>81</v>
      </c>
      <c r="AA15" s="813">
        <v>92</v>
      </c>
      <c r="AB15" s="813">
        <v>33</v>
      </c>
      <c r="AC15" s="813">
        <v>100</v>
      </c>
      <c r="AD15" s="813">
        <v>83</v>
      </c>
      <c r="AE15" s="813">
        <v>26</v>
      </c>
      <c r="AF15" s="813">
        <v>198</v>
      </c>
      <c r="AG15" s="813">
        <v>50</v>
      </c>
      <c r="AH15" s="813">
        <v>575</v>
      </c>
      <c r="AI15" s="813">
        <v>72</v>
      </c>
      <c r="AJ15" s="813">
        <v>29</v>
      </c>
      <c r="AK15" s="813">
        <v>8</v>
      </c>
      <c r="AL15" s="813">
        <v>247</v>
      </c>
      <c r="AM15" s="813">
        <v>3197</v>
      </c>
      <c r="AN15" s="813">
        <v>65</v>
      </c>
      <c r="AO15" s="813">
        <f t="shared" si="3"/>
        <v>4933</v>
      </c>
      <c r="AP15" s="813">
        <v>325</v>
      </c>
      <c r="AQ15" s="813">
        <v>142</v>
      </c>
      <c r="AR15" s="813">
        <v>163</v>
      </c>
      <c r="AS15" s="813">
        <v>20</v>
      </c>
      <c r="AT15" s="813">
        <v>5258</v>
      </c>
    </row>
    <row r="16" spans="1:46" ht="11.25">
      <c r="A16" s="815" t="s">
        <v>17</v>
      </c>
      <c r="B16" s="814">
        <v>999</v>
      </c>
      <c r="C16" s="814">
        <v>553</v>
      </c>
      <c r="D16" s="814">
        <v>108</v>
      </c>
      <c r="E16" s="814">
        <v>87</v>
      </c>
      <c r="F16" s="814">
        <v>8</v>
      </c>
      <c r="G16" s="814">
        <v>178</v>
      </c>
      <c r="H16" s="814">
        <v>84</v>
      </c>
      <c r="I16" s="814">
        <v>50</v>
      </c>
      <c r="J16" s="814">
        <v>38</v>
      </c>
      <c r="K16" s="814">
        <f t="shared" si="0"/>
        <v>1552</v>
      </c>
      <c r="L16" s="813">
        <v>164</v>
      </c>
      <c r="M16" s="813">
        <v>38</v>
      </c>
      <c r="N16" s="813">
        <v>654</v>
      </c>
      <c r="O16" s="813">
        <v>95</v>
      </c>
      <c r="P16" s="813">
        <v>112</v>
      </c>
      <c r="Q16" s="813">
        <v>86</v>
      </c>
      <c r="R16" s="813">
        <v>68</v>
      </c>
      <c r="S16" s="813">
        <v>13</v>
      </c>
      <c r="T16" s="813">
        <v>5</v>
      </c>
      <c r="U16" s="813">
        <v>339</v>
      </c>
      <c r="V16" s="813">
        <f t="shared" si="1"/>
        <v>161</v>
      </c>
      <c r="W16" s="813">
        <v>37</v>
      </c>
      <c r="X16" s="813">
        <v>124</v>
      </c>
      <c r="Y16" s="813">
        <f t="shared" si="2"/>
        <v>1210</v>
      </c>
      <c r="Z16" s="813">
        <v>65</v>
      </c>
      <c r="AA16" s="813">
        <v>71</v>
      </c>
      <c r="AB16" s="813">
        <v>26</v>
      </c>
      <c r="AC16" s="813">
        <v>53</v>
      </c>
      <c r="AD16" s="813">
        <v>79</v>
      </c>
      <c r="AE16" s="813">
        <v>24</v>
      </c>
      <c r="AF16" s="813">
        <v>220</v>
      </c>
      <c r="AG16" s="813">
        <v>43</v>
      </c>
      <c r="AH16" s="813">
        <v>629</v>
      </c>
      <c r="AI16" s="813">
        <v>67</v>
      </c>
      <c r="AJ16" s="813">
        <v>18</v>
      </c>
      <c r="AK16" s="813">
        <v>9</v>
      </c>
      <c r="AL16" s="813">
        <v>167</v>
      </c>
      <c r="AM16" s="813">
        <v>3120</v>
      </c>
      <c r="AN16" s="813">
        <v>85</v>
      </c>
      <c r="AO16" s="813">
        <f t="shared" si="3"/>
        <v>4757</v>
      </c>
      <c r="AP16" s="813">
        <v>245</v>
      </c>
      <c r="AQ16" s="813">
        <v>106</v>
      </c>
      <c r="AR16" s="813">
        <v>120</v>
      </c>
      <c r="AS16" s="813">
        <v>19</v>
      </c>
      <c r="AT16" s="813">
        <v>5002</v>
      </c>
    </row>
    <row r="17" spans="1:46" ht="11.25">
      <c r="A17" s="815" t="s">
        <v>16</v>
      </c>
      <c r="B17" s="814">
        <v>643</v>
      </c>
      <c r="C17" s="814">
        <v>513</v>
      </c>
      <c r="D17" s="814">
        <v>98</v>
      </c>
      <c r="E17" s="814">
        <v>105</v>
      </c>
      <c r="F17" s="814">
        <v>25</v>
      </c>
      <c r="G17" s="814">
        <v>116</v>
      </c>
      <c r="H17" s="814">
        <v>105</v>
      </c>
      <c r="I17" s="814">
        <v>14</v>
      </c>
      <c r="J17" s="814">
        <v>50</v>
      </c>
      <c r="K17" s="814">
        <f t="shared" si="0"/>
        <v>1156</v>
      </c>
      <c r="L17" s="813">
        <v>110</v>
      </c>
      <c r="M17" s="813">
        <v>130</v>
      </c>
      <c r="N17" s="813">
        <v>505</v>
      </c>
      <c r="O17" s="813">
        <v>78</v>
      </c>
      <c r="P17" s="813">
        <v>112</v>
      </c>
      <c r="Q17" s="813">
        <v>62</v>
      </c>
      <c r="R17" s="813">
        <v>48</v>
      </c>
      <c r="S17" s="813">
        <v>11</v>
      </c>
      <c r="T17" s="813">
        <v>3</v>
      </c>
      <c r="U17" s="813">
        <v>300</v>
      </c>
      <c r="V17" s="813">
        <f t="shared" si="1"/>
        <v>110</v>
      </c>
      <c r="W17" s="813">
        <v>30</v>
      </c>
      <c r="X17" s="813">
        <v>80</v>
      </c>
      <c r="Y17" s="813">
        <f t="shared" si="2"/>
        <v>901</v>
      </c>
      <c r="Z17" s="813">
        <v>40</v>
      </c>
      <c r="AA17" s="813">
        <v>66</v>
      </c>
      <c r="AB17" s="813">
        <v>33</v>
      </c>
      <c r="AC17" s="813">
        <v>52</v>
      </c>
      <c r="AD17" s="813">
        <v>58</v>
      </c>
      <c r="AE17" s="813">
        <v>30</v>
      </c>
      <c r="AF17" s="813">
        <v>149</v>
      </c>
      <c r="AG17" s="813">
        <v>37</v>
      </c>
      <c r="AH17" s="813">
        <v>436</v>
      </c>
      <c r="AI17" s="813">
        <v>48</v>
      </c>
      <c r="AJ17" s="813">
        <v>12</v>
      </c>
      <c r="AK17" s="813">
        <v>5</v>
      </c>
      <c r="AL17" s="813">
        <v>188</v>
      </c>
      <c r="AM17" s="813">
        <v>2561</v>
      </c>
      <c r="AN17" s="813">
        <v>66</v>
      </c>
      <c r="AO17" s="813">
        <f t="shared" si="3"/>
        <v>3783</v>
      </c>
      <c r="AP17" s="813">
        <v>222</v>
      </c>
      <c r="AQ17" s="813">
        <v>85</v>
      </c>
      <c r="AR17" s="813">
        <v>126</v>
      </c>
      <c r="AS17" s="813">
        <v>11</v>
      </c>
      <c r="AT17" s="813">
        <v>4005</v>
      </c>
    </row>
    <row r="18" spans="1:46" s="809" customFormat="1" ht="11.25">
      <c r="A18" s="812" t="s">
        <v>15</v>
      </c>
      <c r="B18" s="770">
        <v>2630</v>
      </c>
      <c r="C18" s="770">
        <v>1749</v>
      </c>
      <c r="D18" s="770">
        <v>334</v>
      </c>
      <c r="E18" s="770">
        <v>321</v>
      </c>
      <c r="F18" s="770">
        <v>47</v>
      </c>
      <c r="G18" s="770">
        <v>460</v>
      </c>
      <c r="H18" s="770">
        <v>311</v>
      </c>
      <c r="I18" s="770">
        <v>100</v>
      </c>
      <c r="J18" s="770">
        <v>176</v>
      </c>
      <c r="K18" s="770">
        <f t="shared" si="0"/>
        <v>4379</v>
      </c>
      <c r="L18" s="770">
        <v>435</v>
      </c>
      <c r="M18" s="770">
        <v>225</v>
      </c>
      <c r="N18" s="770">
        <v>1690</v>
      </c>
      <c r="O18" s="770">
        <v>266</v>
      </c>
      <c r="P18" s="770">
        <v>366</v>
      </c>
      <c r="Q18" s="770">
        <v>249</v>
      </c>
      <c r="R18" s="770">
        <v>191</v>
      </c>
      <c r="S18" s="770">
        <v>45</v>
      </c>
      <c r="T18" s="770">
        <v>13</v>
      </c>
      <c r="U18" s="770">
        <v>974</v>
      </c>
      <c r="V18" s="770">
        <f t="shared" si="1"/>
        <v>454</v>
      </c>
      <c r="W18" s="770">
        <v>108</v>
      </c>
      <c r="X18" s="770">
        <v>346</v>
      </c>
      <c r="Y18" s="770">
        <f t="shared" si="2"/>
        <v>3349</v>
      </c>
      <c r="Z18" s="770">
        <v>186</v>
      </c>
      <c r="AA18" s="770">
        <v>229</v>
      </c>
      <c r="AB18" s="770">
        <v>92</v>
      </c>
      <c r="AC18" s="770">
        <v>205</v>
      </c>
      <c r="AD18" s="770">
        <v>220</v>
      </c>
      <c r="AE18" s="770">
        <v>80</v>
      </c>
      <c r="AF18" s="770">
        <v>567</v>
      </c>
      <c r="AG18" s="770">
        <v>130</v>
      </c>
      <c r="AH18" s="770">
        <v>1640</v>
      </c>
      <c r="AI18" s="770">
        <v>187</v>
      </c>
      <c r="AJ18" s="770">
        <v>59</v>
      </c>
      <c r="AK18" s="770">
        <v>22</v>
      </c>
      <c r="AL18" s="770">
        <v>602</v>
      </c>
      <c r="AM18" s="770">
        <v>8878</v>
      </c>
      <c r="AN18" s="770">
        <v>216</v>
      </c>
      <c r="AO18" s="770">
        <f t="shared" si="3"/>
        <v>13473</v>
      </c>
      <c r="AP18" s="770">
        <v>792</v>
      </c>
      <c r="AQ18" s="770">
        <v>333</v>
      </c>
      <c r="AR18" s="770">
        <v>409</v>
      </c>
      <c r="AS18" s="770">
        <v>50</v>
      </c>
      <c r="AT18" s="770">
        <v>14265</v>
      </c>
    </row>
    <row r="19" spans="1:46" s="809" customFormat="1" ht="11.25">
      <c r="A19" s="811" t="s">
        <v>14</v>
      </c>
      <c r="B19" s="770">
        <v>7896</v>
      </c>
      <c r="C19" s="770">
        <v>5127</v>
      </c>
      <c r="D19" s="770">
        <v>1027</v>
      </c>
      <c r="E19" s="770">
        <v>852</v>
      </c>
      <c r="F19" s="770">
        <v>72</v>
      </c>
      <c r="G19" s="770">
        <v>1510</v>
      </c>
      <c r="H19" s="770">
        <v>758</v>
      </c>
      <c r="I19" s="770">
        <v>364</v>
      </c>
      <c r="J19" s="770">
        <v>544</v>
      </c>
      <c r="K19" s="770">
        <f t="shared" si="0"/>
        <v>13023</v>
      </c>
      <c r="L19" s="770">
        <v>1462</v>
      </c>
      <c r="M19" s="770">
        <v>509</v>
      </c>
      <c r="N19" s="770">
        <v>5296</v>
      </c>
      <c r="O19" s="770">
        <v>935</v>
      </c>
      <c r="P19" s="770">
        <v>1210</v>
      </c>
      <c r="Q19" s="770">
        <v>828</v>
      </c>
      <c r="R19" s="770">
        <v>643</v>
      </c>
      <c r="S19" s="770">
        <v>139</v>
      </c>
      <c r="T19" s="770">
        <v>46</v>
      </c>
      <c r="U19" s="770">
        <v>3228</v>
      </c>
      <c r="V19" s="770">
        <f t="shared" si="1"/>
        <v>1461</v>
      </c>
      <c r="W19" s="770">
        <v>371</v>
      </c>
      <c r="X19" s="770">
        <v>1090</v>
      </c>
      <c r="Y19" s="770">
        <f t="shared" si="2"/>
        <v>10127</v>
      </c>
      <c r="Z19" s="770">
        <v>528</v>
      </c>
      <c r="AA19" s="770">
        <v>730</v>
      </c>
      <c r="AB19" s="770">
        <v>319</v>
      </c>
      <c r="AC19" s="770">
        <v>659</v>
      </c>
      <c r="AD19" s="770">
        <v>752</v>
      </c>
      <c r="AE19" s="770">
        <v>262</v>
      </c>
      <c r="AF19" s="770">
        <v>1878</v>
      </c>
      <c r="AG19" s="770">
        <v>405</v>
      </c>
      <c r="AH19" s="770">
        <v>4594</v>
      </c>
      <c r="AI19" s="770">
        <v>670</v>
      </c>
      <c r="AJ19" s="770">
        <v>188</v>
      </c>
      <c r="AK19" s="770">
        <v>46</v>
      </c>
      <c r="AL19" s="770">
        <v>1862</v>
      </c>
      <c r="AM19" s="770">
        <v>27822</v>
      </c>
      <c r="AN19" s="770">
        <v>705</v>
      </c>
      <c r="AO19" s="770">
        <f t="shared" si="3"/>
        <v>41550</v>
      </c>
      <c r="AP19" s="770">
        <v>2681</v>
      </c>
      <c r="AQ19" s="770">
        <v>1079</v>
      </c>
      <c r="AR19" s="770">
        <v>1403</v>
      </c>
      <c r="AS19" s="770">
        <v>199</v>
      </c>
      <c r="AT19" s="770">
        <v>44231</v>
      </c>
    </row>
    <row r="20" spans="1:46" ht="11.25">
      <c r="A20" s="815" t="s">
        <v>13</v>
      </c>
      <c r="B20" s="814">
        <v>1928</v>
      </c>
      <c r="C20" s="814">
        <v>1112</v>
      </c>
      <c r="D20" s="814">
        <v>378</v>
      </c>
      <c r="E20" s="814">
        <v>164</v>
      </c>
      <c r="F20" s="814">
        <v>7</v>
      </c>
      <c r="G20" s="814">
        <v>244</v>
      </c>
      <c r="H20" s="814">
        <v>161</v>
      </c>
      <c r="I20" s="814">
        <v>57</v>
      </c>
      <c r="J20" s="814">
        <v>101</v>
      </c>
      <c r="K20" s="814">
        <f t="shared" si="0"/>
        <v>3040</v>
      </c>
      <c r="L20" s="813">
        <v>377</v>
      </c>
      <c r="M20" s="813">
        <v>63</v>
      </c>
      <c r="N20" s="813">
        <v>852</v>
      </c>
      <c r="O20" s="813">
        <v>131</v>
      </c>
      <c r="P20" s="813">
        <v>174</v>
      </c>
      <c r="Q20" s="813">
        <v>162</v>
      </c>
      <c r="R20" s="813">
        <v>134</v>
      </c>
      <c r="S20" s="813">
        <v>27</v>
      </c>
      <c r="T20" s="813">
        <v>1</v>
      </c>
      <c r="U20" s="813">
        <v>585</v>
      </c>
      <c r="V20" s="813">
        <f t="shared" si="1"/>
        <v>273</v>
      </c>
      <c r="W20" s="813">
        <v>78</v>
      </c>
      <c r="X20" s="813">
        <v>195</v>
      </c>
      <c r="Y20" s="813">
        <f t="shared" si="2"/>
        <v>1820</v>
      </c>
      <c r="Z20" s="813">
        <v>115</v>
      </c>
      <c r="AA20" s="813">
        <v>129</v>
      </c>
      <c r="AB20" s="813">
        <v>50</v>
      </c>
      <c r="AC20" s="813">
        <v>123</v>
      </c>
      <c r="AD20" s="813">
        <v>99</v>
      </c>
      <c r="AE20" s="813">
        <v>29</v>
      </c>
      <c r="AF20" s="813">
        <v>411</v>
      </c>
      <c r="AG20" s="813">
        <v>115</v>
      </c>
      <c r="AH20" s="813">
        <v>749</v>
      </c>
      <c r="AI20" s="813">
        <v>109</v>
      </c>
      <c r="AJ20" s="813">
        <v>35</v>
      </c>
      <c r="AK20" s="816">
        <v>1</v>
      </c>
      <c r="AL20" s="813">
        <v>395</v>
      </c>
      <c r="AM20" s="813">
        <v>4977</v>
      </c>
      <c r="AN20" s="813">
        <v>121</v>
      </c>
      <c r="AO20" s="813">
        <f t="shared" si="3"/>
        <v>8138</v>
      </c>
      <c r="AP20" s="813">
        <v>488</v>
      </c>
      <c r="AQ20" s="813">
        <v>174</v>
      </c>
      <c r="AR20" s="813">
        <v>287</v>
      </c>
      <c r="AS20" s="813">
        <v>27</v>
      </c>
      <c r="AT20" s="813">
        <v>8626</v>
      </c>
    </row>
    <row r="21" spans="1:46" ht="11.25">
      <c r="A21" s="815" t="s">
        <v>12</v>
      </c>
      <c r="B21" s="814">
        <v>824</v>
      </c>
      <c r="C21" s="814">
        <v>615</v>
      </c>
      <c r="D21" s="814">
        <v>145</v>
      </c>
      <c r="E21" s="814">
        <v>128</v>
      </c>
      <c r="F21" s="814">
        <v>8</v>
      </c>
      <c r="G21" s="814">
        <v>164</v>
      </c>
      <c r="H21" s="814">
        <v>79</v>
      </c>
      <c r="I21" s="814">
        <v>30</v>
      </c>
      <c r="J21" s="814">
        <v>61</v>
      </c>
      <c r="K21" s="814">
        <f t="shared" si="0"/>
        <v>1439</v>
      </c>
      <c r="L21" s="813">
        <v>127</v>
      </c>
      <c r="M21" s="813">
        <v>34</v>
      </c>
      <c r="N21" s="813">
        <v>475</v>
      </c>
      <c r="O21" s="813">
        <v>78</v>
      </c>
      <c r="P21" s="813">
        <v>124</v>
      </c>
      <c r="Q21" s="813">
        <v>102</v>
      </c>
      <c r="R21" s="813">
        <v>74</v>
      </c>
      <c r="S21" s="813">
        <v>22</v>
      </c>
      <c r="T21" s="813">
        <v>6</v>
      </c>
      <c r="U21" s="813">
        <v>332</v>
      </c>
      <c r="V21" s="813">
        <f t="shared" si="1"/>
        <v>152</v>
      </c>
      <c r="W21" s="813">
        <v>38</v>
      </c>
      <c r="X21" s="813">
        <v>114</v>
      </c>
      <c r="Y21" s="813">
        <f t="shared" si="2"/>
        <v>1077</v>
      </c>
      <c r="Z21" s="813">
        <v>30</v>
      </c>
      <c r="AA21" s="813">
        <v>74</v>
      </c>
      <c r="AB21" s="813">
        <v>29</v>
      </c>
      <c r="AC21" s="813">
        <v>62</v>
      </c>
      <c r="AD21" s="813">
        <v>64</v>
      </c>
      <c r="AE21" s="813">
        <v>21</v>
      </c>
      <c r="AF21" s="813">
        <v>199</v>
      </c>
      <c r="AG21" s="813">
        <v>53</v>
      </c>
      <c r="AH21" s="813">
        <v>545</v>
      </c>
      <c r="AI21" s="813">
        <v>61</v>
      </c>
      <c r="AJ21" s="813">
        <v>12</v>
      </c>
      <c r="AK21" s="816">
        <v>1</v>
      </c>
      <c r="AL21" s="813">
        <v>206</v>
      </c>
      <c r="AM21" s="813">
        <v>2781</v>
      </c>
      <c r="AN21" s="813">
        <v>78</v>
      </c>
      <c r="AO21" s="813">
        <f t="shared" si="3"/>
        <v>4298</v>
      </c>
      <c r="AP21" s="813">
        <v>285</v>
      </c>
      <c r="AQ21" s="813">
        <v>124</v>
      </c>
      <c r="AR21" s="813">
        <v>141</v>
      </c>
      <c r="AS21" s="813">
        <v>20</v>
      </c>
      <c r="AT21" s="813">
        <v>4583</v>
      </c>
    </row>
    <row r="22" spans="1:46" ht="11.25">
      <c r="A22" s="815" t="s">
        <v>11</v>
      </c>
      <c r="B22" s="814">
        <v>548</v>
      </c>
      <c r="C22" s="814">
        <v>340</v>
      </c>
      <c r="D22" s="814">
        <v>85</v>
      </c>
      <c r="E22" s="814">
        <v>57</v>
      </c>
      <c r="F22" s="816" t="s">
        <v>29</v>
      </c>
      <c r="G22" s="814">
        <v>99</v>
      </c>
      <c r="H22" s="814">
        <v>53</v>
      </c>
      <c r="I22" s="814">
        <v>24</v>
      </c>
      <c r="J22" s="814">
        <v>22</v>
      </c>
      <c r="K22" s="814">
        <f t="shared" si="0"/>
        <v>888</v>
      </c>
      <c r="L22" s="813">
        <v>140</v>
      </c>
      <c r="M22" s="813">
        <v>20</v>
      </c>
      <c r="N22" s="813">
        <v>249</v>
      </c>
      <c r="O22" s="813">
        <v>31</v>
      </c>
      <c r="P22" s="813">
        <v>50</v>
      </c>
      <c r="Q22" s="813">
        <v>46</v>
      </c>
      <c r="R22" s="813">
        <v>33</v>
      </c>
      <c r="S22" s="813">
        <v>13</v>
      </c>
      <c r="T22" s="816" t="s">
        <v>29</v>
      </c>
      <c r="U22" s="813">
        <v>172</v>
      </c>
      <c r="V22" s="813">
        <f t="shared" si="1"/>
        <v>73</v>
      </c>
      <c r="W22" s="813">
        <v>23</v>
      </c>
      <c r="X22" s="813">
        <v>50</v>
      </c>
      <c r="Y22" s="813">
        <f t="shared" si="2"/>
        <v>582</v>
      </c>
      <c r="Z22" s="813">
        <v>32</v>
      </c>
      <c r="AA22" s="813">
        <v>36</v>
      </c>
      <c r="AB22" s="813">
        <v>15</v>
      </c>
      <c r="AC22" s="813">
        <v>20</v>
      </c>
      <c r="AD22" s="813">
        <v>27</v>
      </c>
      <c r="AE22" s="813">
        <v>11</v>
      </c>
      <c r="AF22" s="813">
        <v>124</v>
      </c>
      <c r="AG22" s="813">
        <v>23</v>
      </c>
      <c r="AH22" s="813">
        <v>294</v>
      </c>
      <c r="AI22" s="813">
        <v>26</v>
      </c>
      <c r="AJ22" s="813">
        <v>13</v>
      </c>
      <c r="AK22" s="813">
        <v>1</v>
      </c>
      <c r="AL22" s="813">
        <v>130</v>
      </c>
      <c r="AM22" s="813">
        <v>1533</v>
      </c>
      <c r="AN22" s="813">
        <v>30</v>
      </c>
      <c r="AO22" s="813">
        <f t="shared" si="3"/>
        <v>2451</v>
      </c>
      <c r="AP22" s="813">
        <v>149</v>
      </c>
      <c r="AQ22" s="813">
        <v>57</v>
      </c>
      <c r="AR22" s="813">
        <v>88</v>
      </c>
      <c r="AS22" s="813">
        <v>4</v>
      </c>
      <c r="AT22" s="813">
        <v>2600</v>
      </c>
    </row>
    <row r="23" spans="1:46" s="809" customFormat="1" ht="11.25">
      <c r="A23" s="812" t="s">
        <v>10</v>
      </c>
      <c r="B23" s="770">
        <v>3300</v>
      </c>
      <c r="C23" s="770">
        <v>2067</v>
      </c>
      <c r="D23" s="770">
        <v>608</v>
      </c>
      <c r="E23" s="770">
        <v>349</v>
      </c>
      <c r="F23" s="770">
        <v>15</v>
      </c>
      <c r="G23" s="770">
        <v>507</v>
      </c>
      <c r="H23" s="770">
        <v>293</v>
      </c>
      <c r="I23" s="770">
        <v>111</v>
      </c>
      <c r="J23" s="770">
        <v>184</v>
      </c>
      <c r="K23" s="770">
        <f t="shared" si="0"/>
        <v>5367</v>
      </c>
      <c r="L23" s="770">
        <v>644</v>
      </c>
      <c r="M23" s="770">
        <v>117</v>
      </c>
      <c r="N23" s="770">
        <v>1576</v>
      </c>
      <c r="O23" s="770">
        <v>240</v>
      </c>
      <c r="P23" s="770">
        <v>348</v>
      </c>
      <c r="Q23" s="770">
        <v>310</v>
      </c>
      <c r="R23" s="770">
        <v>241</v>
      </c>
      <c r="S23" s="770">
        <v>62</v>
      </c>
      <c r="T23" s="770">
        <v>7</v>
      </c>
      <c r="U23" s="770">
        <v>1089</v>
      </c>
      <c r="V23" s="770">
        <f t="shared" si="1"/>
        <v>498</v>
      </c>
      <c r="W23" s="770">
        <v>139</v>
      </c>
      <c r="X23" s="770">
        <v>359</v>
      </c>
      <c r="Y23" s="770">
        <f t="shared" si="2"/>
        <v>3479</v>
      </c>
      <c r="Z23" s="770">
        <v>177</v>
      </c>
      <c r="AA23" s="770">
        <v>239</v>
      </c>
      <c r="AB23" s="770">
        <v>94</v>
      </c>
      <c r="AC23" s="770">
        <v>205</v>
      </c>
      <c r="AD23" s="770">
        <v>190</v>
      </c>
      <c r="AE23" s="770">
        <v>61</v>
      </c>
      <c r="AF23" s="770">
        <v>734</v>
      </c>
      <c r="AG23" s="770">
        <v>191</v>
      </c>
      <c r="AH23" s="770">
        <v>1588</v>
      </c>
      <c r="AI23" s="770">
        <v>196</v>
      </c>
      <c r="AJ23" s="770">
        <v>60</v>
      </c>
      <c r="AK23" s="770">
        <v>3</v>
      </c>
      <c r="AL23" s="770">
        <v>731</v>
      </c>
      <c r="AM23" s="770">
        <v>9291</v>
      </c>
      <c r="AN23" s="770">
        <v>229</v>
      </c>
      <c r="AO23" s="770">
        <f t="shared" si="3"/>
        <v>14887</v>
      </c>
      <c r="AP23" s="770">
        <v>922</v>
      </c>
      <c r="AQ23" s="770">
        <v>355</v>
      </c>
      <c r="AR23" s="770">
        <v>516</v>
      </c>
      <c r="AS23" s="770">
        <v>51</v>
      </c>
      <c r="AT23" s="770">
        <v>15809</v>
      </c>
    </row>
    <row r="24" spans="1:46" ht="11.25">
      <c r="A24" s="815" t="s">
        <v>9</v>
      </c>
      <c r="B24" s="814">
        <v>1487</v>
      </c>
      <c r="C24" s="814">
        <v>978</v>
      </c>
      <c r="D24" s="814">
        <v>255</v>
      </c>
      <c r="E24" s="814">
        <v>177</v>
      </c>
      <c r="F24" s="814">
        <v>4</v>
      </c>
      <c r="G24" s="814">
        <v>245</v>
      </c>
      <c r="H24" s="814">
        <v>151</v>
      </c>
      <c r="I24" s="814">
        <v>33</v>
      </c>
      <c r="J24" s="814">
        <v>113</v>
      </c>
      <c r="K24" s="814">
        <f t="shared" si="0"/>
        <v>2465</v>
      </c>
      <c r="L24" s="813">
        <v>247</v>
      </c>
      <c r="M24" s="813">
        <v>89</v>
      </c>
      <c r="N24" s="813">
        <v>1077</v>
      </c>
      <c r="O24" s="813">
        <v>178</v>
      </c>
      <c r="P24" s="813">
        <v>244</v>
      </c>
      <c r="Q24" s="813">
        <v>161</v>
      </c>
      <c r="R24" s="813">
        <v>122</v>
      </c>
      <c r="S24" s="813">
        <v>33</v>
      </c>
      <c r="T24" s="813">
        <v>6</v>
      </c>
      <c r="U24" s="813">
        <v>584</v>
      </c>
      <c r="V24" s="813">
        <f t="shared" si="1"/>
        <v>237</v>
      </c>
      <c r="W24" s="813">
        <v>67</v>
      </c>
      <c r="X24" s="813">
        <v>170</v>
      </c>
      <c r="Y24" s="813">
        <f t="shared" si="2"/>
        <v>1700</v>
      </c>
      <c r="Z24" s="813">
        <v>105</v>
      </c>
      <c r="AA24" s="813">
        <v>120</v>
      </c>
      <c r="AB24" s="813">
        <v>77</v>
      </c>
      <c r="AC24" s="813">
        <v>80</v>
      </c>
      <c r="AD24" s="813">
        <v>87</v>
      </c>
      <c r="AE24" s="813">
        <v>32</v>
      </c>
      <c r="AF24" s="813">
        <v>355</v>
      </c>
      <c r="AG24" s="813">
        <v>107</v>
      </c>
      <c r="AH24" s="813">
        <v>737</v>
      </c>
      <c r="AI24" s="813">
        <v>111</v>
      </c>
      <c r="AJ24" s="813">
        <v>29</v>
      </c>
      <c r="AK24" s="813">
        <v>6</v>
      </c>
      <c r="AL24" s="813">
        <v>458</v>
      </c>
      <c r="AM24" s="813">
        <v>5121</v>
      </c>
      <c r="AN24" s="813">
        <v>120</v>
      </c>
      <c r="AO24" s="813">
        <f t="shared" si="3"/>
        <v>7706</v>
      </c>
      <c r="AP24" s="813">
        <v>339</v>
      </c>
      <c r="AQ24" s="813">
        <v>136</v>
      </c>
      <c r="AR24" s="813">
        <v>181</v>
      </c>
      <c r="AS24" s="813">
        <v>22</v>
      </c>
      <c r="AT24" s="813">
        <v>8045</v>
      </c>
    </row>
    <row r="25" spans="1:46" ht="11.25">
      <c r="A25" s="815" t="s">
        <v>8</v>
      </c>
      <c r="B25" s="814">
        <v>1061</v>
      </c>
      <c r="C25" s="814">
        <v>660</v>
      </c>
      <c r="D25" s="814">
        <v>130</v>
      </c>
      <c r="E25" s="814">
        <v>157</v>
      </c>
      <c r="F25" s="814">
        <v>9</v>
      </c>
      <c r="G25" s="814">
        <v>203</v>
      </c>
      <c r="H25" s="814">
        <v>86</v>
      </c>
      <c r="I25" s="814">
        <v>13</v>
      </c>
      <c r="J25" s="814">
        <v>62</v>
      </c>
      <c r="K25" s="814">
        <f t="shared" si="0"/>
        <v>1721</v>
      </c>
      <c r="L25" s="813">
        <v>176</v>
      </c>
      <c r="M25" s="813">
        <v>43</v>
      </c>
      <c r="N25" s="813">
        <v>599</v>
      </c>
      <c r="O25" s="813">
        <v>80</v>
      </c>
      <c r="P25" s="813">
        <v>147</v>
      </c>
      <c r="Q25" s="813">
        <v>118</v>
      </c>
      <c r="R25" s="813">
        <v>92</v>
      </c>
      <c r="S25" s="813">
        <v>23</v>
      </c>
      <c r="T25" s="813">
        <v>3</v>
      </c>
      <c r="U25" s="813">
        <v>374</v>
      </c>
      <c r="V25" s="813">
        <f t="shared" si="1"/>
        <v>200</v>
      </c>
      <c r="W25" s="813">
        <v>56</v>
      </c>
      <c r="X25" s="813">
        <v>144</v>
      </c>
      <c r="Y25" s="813">
        <f t="shared" si="2"/>
        <v>1289</v>
      </c>
      <c r="Z25" s="813">
        <v>64</v>
      </c>
      <c r="AA25" s="813">
        <v>98</v>
      </c>
      <c r="AB25" s="813">
        <v>30</v>
      </c>
      <c r="AC25" s="813">
        <v>65</v>
      </c>
      <c r="AD25" s="813">
        <v>97</v>
      </c>
      <c r="AE25" s="813">
        <v>25</v>
      </c>
      <c r="AF25" s="813">
        <v>249</v>
      </c>
      <c r="AG25" s="813">
        <v>58</v>
      </c>
      <c r="AH25" s="813">
        <v>603</v>
      </c>
      <c r="AI25" s="813">
        <v>70</v>
      </c>
      <c r="AJ25" s="813">
        <v>29</v>
      </c>
      <c r="AK25" s="813">
        <v>3</v>
      </c>
      <c r="AL25" s="813">
        <v>266</v>
      </c>
      <c r="AM25" s="813">
        <v>3394</v>
      </c>
      <c r="AN25" s="813">
        <v>98</v>
      </c>
      <c r="AO25" s="813">
        <f t="shared" si="3"/>
        <v>5213</v>
      </c>
      <c r="AP25" s="813">
        <v>304</v>
      </c>
      <c r="AQ25" s="813">
        <v>117</v>
      </c>
      <c r="AR25" s="813">
        <v>162</v>
      </c>
      <c r="AS25" s="813">
        <v>25</v>
      </c>
      <c r="AT25" s="813">
        <v>5517</v>
      </c>
    </row>
    <row r="26" spans="1:46" ht="11.25">
      <c r="A26" s="815" t="s">
        <v>7</v>
      </c>
      <c r="B26" s="814">
        <v>1843</v>
      </c>
      <c r="C26" s="814">
        <v>757</v>
      </c>
      <c r="D26" s="814">
        <v>205</v>
      </c>
      <c r="E26" s="814">
        <v>177</v>
      </c>
      <c r="F26" s="814">
        <v>6</v>
      </c>
      <c r="G26" s="814">
        <v>171</v>
      </c>
      <c r="H26" s="814">
        <v>91</v>
      </c>
      <c r="I26" s="814">
        <v>27</v>
      </c>
      <c r="J26" s="814">
        <v>80</v>
      </c>
      <c r="K26" s="814">
        <f t="shared" si="0"/>
        <v>2600</v>
      </c>
      <c r="L26" s="813">
        <v>310</v>
      </c>
      <c r="M26" s="813">
        <v>68</v>
      </c>
      <c r="N26" s="813">
        <v>979</v>
      </c>
      <c r="O26" s="813">
        <v>132</v>
      </c>
      <c r="P26" s="813">
        <v>193</v>
      </c>
      <c r="Q26" s="813">
        <v>167</v>
      </c>
      <c r="R26" s="813">
        <v>127</v>
      </c>
      <c r="S26" s="813">
        <v>31</v>
      </c>
      <c r="T26" s="813">
        <v>9</v>
      </c>
      <c r="U26" s="813">
        <v>515</v>
      </c>
      <c r="V26" s="813">
        <f t="shared" si="1"/>
        <v>261</v>
      </c>
      <c r="W26" s="813">
        <v>72</v>
      </c>
      <c r="X26" s="813">
        <v>189</v>
      </c>
      <c r="Y26" s="813">
        <f t="shared" si="2"/>
        <v>1794</v>
      </c>
      <c r="Z26" s="813">
        <v>101</v>
      </c>
      <c r="AA26" s="813">
        <v>138</v>
      </c>
      <c r="AB26" s="813">
        <v>41</v>
      </c>
      <c r="AC26" s="813">
        <v>81</v>
      </c>
      <c r="AD26" s="813">
        <v>74</v>
      </c>
      <c r="AE26" s="813">
        <v>31</v>
      </c>
      <c r="AF26" s="813">
        <v>375</v>
      </c>
      <c r="AG26" s="813">
        <v>64</v>
      </c>
      <c r="AH26" s="813">
        <v>889</v>
      </c>
      <c r="AI26" s="813">
        <v>101</v>
      </c>
      <c r="AJ26" s="813">
        <v>16</v>
      </c>
      <c r="AK26" s="813">
        <v>7</v>
      </c>
      <c r="AL26" s="813">
        <v>532</v>
      </c>
      <c r="AM26" s="813">
        <v>5075</v>
      </c>
      <c r="AN26" s="813">
        <v>104</v>
      </c>
      <c r="AO26" s="813">
        <f t="shared" si="3"/>
        <v>7779</v>
      </c>
      <c r="AP26" s="813">
        <v>550</v>
      </c>
      <c r="AQ26" s="813">
        <v>201</v>
      </c>
      <c r="AR26" s="813">
        <v>315</v>
      </c>
      <c r="AS26" s="813">
        <v>34</v>
      </c>
      <c r="AT26" s="813">
        <v>8329</v>
      </c>
    </row>
    <row r="27" spans="1:46" s="809" customFormat="1" ht="11.25">
      <c r="A27" s="812" t="s">
        <v>6</v>
      </c>
      <c r="B27" s="770">
        <v>4391</v>
      </c>
      <c r="C27" s="770">
        <v>2395</v>
      </c>
      <c r="D27" s="770">
        <v>590</v>
      </c>
      <c r="E27" s="770">
        <v>511</v>
      </c>
      <c r="F27" s="770">
        <v>19</v>
      </c>
      <c r="G27" s="770">
        <v>619</v>
      </c>
      <c r="H27" s="770">
        <v>328</v>
      </c>
      <c r="I27" s="770">
        <v>73</v>
      </c>
      <c r="J27" s="770">
        <v>255</v>
      </c>
      <c r="K27" s="770">
        <f t="shared" si="0"/>
        <v>6786</v>
      </c>
      <c r="L27" s="770">
        <v>733</v>
      </c>
      <c r="M27" s="770">
        <v>200</v>
      </c>
      <c r="N27" s="770">
        <v>2655</v>
      </c>
      <c r="O27" s="770">
        <v>390</v>
      </c>
      <c r="P27" s="770">
        <v>584</v>
      </c>
      <c r="Q27" s="770">
        <v>446</v>
      </c>
      <c r="R27" s="770">
        <v>341</v>
      </c>
      <c r="S27" s="770">
        <v>87</v>
      </c>
      <c r="T27" s="770">
        <v>18</v>
      </c>
      <c r="U27" s="770">
        <v>1473</v>
      </c>
      <c r="V27" s="770">
        <f t="shared" si="1"/>
        <v>698</v>
      </c>
      <c r="W27" s="770">
        <v>195</v>
      </c>
      <c r="X27" s="770">
        <v>503</v>
      </c>
      <c r="Y27" s="770">
        <f t="shared" si="2"/>
        <v>4783</v>
      </c>
      <c r="Z27" s="770">
        <v>270</v>
      </c>
      <c r="AA27" s="770">
        <v>356</v>
      </c>
      <c r="AB27" s="770">
        <v>148</v>
      </c>
      <c r="AC27" s="770">
        <v>226</v>
      </c>
      <c r="AD27" s="770">
        <v>258</v>
      </c>
      <c r="AE27" s="770">
        <v>88</v>
      </c>
      <c r="AF27" s="770">
        <v>979</v>
      </c>
      <c r="AG27" s="770">
        <v>229</v>
      </c>
      <c r="AH27" s="770">
        <v>2229</v>
      </c>
      <c r="AI27" s="770">
        <v>282</v>
      </c>
      <c r="AJ27" s="770">
        <v>74</v>
      </c>
      <c r="AK27" s="770">
        <v>16</v>
      </c>
      <c r="AL27" s="770">
        <v>1256</v>
      </c>
      <c r="AM27" s="770">
        <v>13590</v>
      </c>
      <c r="AN27" s="770">
        <v>322</v>
      </c>
      <c r="AO27" s="770">
        <f t="shared" si="3"/>
        <v>20698</v>
      </c>
      <c r="AP27" s="770">
        <v>1193</v>
      </c>
      <c r="AQ27" s="770">
        <v>454</v>
      </c>
      <c r="AR27" s="770">
        <v>658</v>
      </c>
      <c r="AS27" s="770">
        <v>81</v>
      </c>
      <c r="AT27" s="770">
        <v>21891</v>
      </c>
    </row>
    <row r="28" spans="1:46" ht="11.25">
      <c r="A28" s="815" t="s">
        <v>5</v>
      </c>
      <c r="B28" s="814">
        <v>1271</v>
      </c>
      <c r="C28" s="814">
        <v>1063</v>
      </c>
      <c r="D28" s="814">
        <v>223</v>
      </c>
      <c r="E28" s="814">
        <v>198</v>
      </c>
      <c r="F28" s="814">
        <v>38</v>
      </c>
      <c r="G28" s="814">
        <v>247</v>
      </c>
      <c r="H28" s="814">
        <v>221</v>
      </c>
      <c r="I28" s="814">
        <v>47</v>
      </c>
      <c r="J28" s="814">
        <v>89</v>
      </c>
      <c r="K28" s="814">
        <f t="shared" si="0"/>
        <v>2334</v>
      </c>
      <c r="L28" s="813">
        <v>241</v>
      </c>
      <c r="M28" s="813">
        <v>84</v>
      </c>
      <c r="N28" s="813">
        <v>1008</v>
      </c>
      <c r="O28" s="813">
        <v>142</v>
      </c>
      <c r="P28" s="813">
        <v>271</v>
      </c>
      <c r="Q28" s="813">
        <v>157</v>
      </c>
      <c r="R28" s="813">
        <v>122</v>
      </c>
      <c r="S28" s="813">
        <v>29</v>
      </c>
      <c r="T28" s="813">
        <v>6</v>
      </c>
      <c r="U28" s="813">
        <v>631</v>
      </c>
      <c r="V28" s="813">
        <f t="shared" si="1"/>
        <v>233</v>
      </c>
      <c r="W28" s="813">
        <v>51</v>
      </c>
      <c r="X28" s="813">
        <v>182</v>
      </c>
      <c r="Y28" s="813">
        <f t="shared" si="2"/>
        <v>1899</v>
      </c>
      <c r="Z28" s="813">
        <v>98</v>
      </c>
      <c r="AA28" s="813">
        <v>147</v>
      </c>
      <c r="AB28" s="813">
        <v>66</v>
      </c>
      <c r="AC28" s="813">
        <v>105</v>
      </c>
      <c r="AD28" s="813">
        <v>99</v>
      </c>
      <c r="AE28" s="813">
        <v>33</v>
      </c>
      <c r="AF28" s="813">
        <v>345</v>
      </c>
      <c r="AG28" s="813">
        <v>67</v>
      </c>
      <c r="AH28" s="813">
        <v>939</v>
      </c>
      <c r="AI28" s="813">
        <v>104</v>
      </c>
      <c r="AJ28" s="813">
        <v>29</v>
      </c>
      <c r="AK28" s="813">
        <v>17</v>
      </c>
      <c r="AL28" s="813">
        <v>413</v>
      </c>
      <c r="AM28" s="813">
        <v>5229</v>
      </c>
      <c r="AN28" s="813">
        <v>175</v>
      </c>
      <c r="AO28" s="813">
        <f t="shared" si="3"/>
        <v>7738</v>
      </c>
      <c r="AP28" s="813">
        <v>543</v>
      </c>
      <c r="AQ28" s="813">
        <v>214</v>
      </c>
      <c r="AR28" s="813">
        <v>278</v>
      </c>
      <c r="AS28" s="813">
        <v>51</v>
      </c>
      <c r="AT28" s="813">
        <v>8281</v>
      </c>
    </row>
    <row r="29" spans="1:46" ht="11.25">
      <c r="A29" s="815" t="s">
        <v>4</v>
      </c>
      <c r="B29" s="814">
        <v>1013</v>
      </c>
      <c r="C29" s="814">
        <v>681</v>
      </c>
      <c r="D29" s="814">
        <v>151</v>
      </c>
      <c r="E29" s="814">
        <v>151</v>
      </c>
      <c r="F29" s="814">
        <v>7</v>
      </c>
      <c r="G29" s="814">
        <v>168</v>
      </c>
      <c r="H29" s="814">
        <v>84</v>
      </c>
      <c r="I29" s="814">
        <v>45</v>
      </c>
      <c r="J29" s="814">
        <v>75</v>
      </c>
      <c r="K29" s="814">
        <f t="shared" si="0"/>
        <v>1694</v>
      </c>
      <c r="L29" s="813">
        <v>176</v>
      </c>
      <c r="M29" s="813">
        <v>73</v>
      </c>
      <c r="N29" s="813">
        <v>643</v>
      </c>
      <c r="O29" s="813">
        <v>111</v>
      </c>
      <c r="P29" s="813">
        <v>150</v>
      </c>
      <c r="Q29" s="813">
        <v>151</v>
      </c>
      <c r="R29" s="813">
        <v>103</v>
      </c>
      <c r="S29" s="813">
        <v>37</v>
      </c>
      <c r="T29" s="813">
        <v>11</v>
      </c>
      <c r="U29" s="813">
        <v>424</v>
      </c>
      <c r="V29" s="813">
        <f t="shared" si="1"/>
        <v>204</v>
      </c>
      <c r="W29" s="813">
        <v>49</v>
      </c>
      <c r="X29" s="813">
        <v>155</v>
      </c>
      <c r="Y29" s="813">
        <f t="shared" si="2"/>
        <v>1446</v>
      </c>
      <c r="Z29" s="813">
        <v>86</v>
      </c>
      <c r="AA29" s="813">
        <v>98</v>
      </c>
      <c r="AB29" s="813">
        <v>56</v>
      </c>
      <c r="AC29" s="813">
        <v>71</v>
      </c>
      <c r="AD29" s="813">
        <v>86</v>
      </c>
      <c r="AE29" s="813">
        <v>24</v>
      </c>
      <c r="AF29" s="813">
        <v>260</v>
      </c>
      <c r="AG29" s="813">
        <v>71</v>
      </c>
      <c r="AH29" s="813">
        <v>694</v>
      </c>
      <c r="AI29" s="813">
        <v>77</v>
      </c>
      <c r="AJ29" s="813">
        <v>25</v>
      </c>
      <c r="AK29" s="813">
        <v>7</v>
      </c>
      <c r="AL29" s="813">
        <v>402</v>
      </c>
      <c r="AM29" s="813">
        <v>3889</v>
      </c>
      <c r="AN29" s="813">
        <v>108</v>
      </c>
      <c r="AO29" s="813">
        <f t="shared" si="3"/>
        <v>5691</v>
      </c>
      <c r="AP29" s="813">
        <v>359</v>
      </c>
      <c r="AQ29" s="813">
        <v>121</v>
      </c>
      <c r="AR29" s="813">
        <v>206</v>
      </c>
      <c r="AS29" s="813">
        <v>32</v>
      </c>
      <c r="AT29" s="813">
        <v>6050</v>
      </c>
    </row>
    <row r="30" spans="1:46" ht="11.25">
      <c r="A30" s="815" t="s">
        <v>3</v>
      </c>
      <c r="B30" s="814">
        <v>1039</v>
      </c>
      <c r="C30" s="814">
        <v>774</v>
      </c>
      <c r="D30" s="814">
        <v>172</v>
      </c>
      <c r="E30" s="814">
        <v>143</v>
      </c>
      <c r="F30" s="814">
        <v>6</v>
      </c>
      <c r="G30" s="814">
        <v>196</v>
      </c>
      <c r="H30" s="814">
        <v>119</v>
      </c>
      <c r="I30" s="814">
        <v>31</v>
      </c>
      <c r="J30" s="814">
        <v>107</v>
      </c>
      <c r="K30" s="814">
        <f t="shared" si="0"/>
        <v>1813</v>
      </c>
      <c r="L30" s="813">
        <v>261</v>
      </c>
      <c r="M30" s="813">
        <v>95</v>
      </c>
      <c r="N30" s="813">
        <v>850</v>
      </c>
      <c r="O30" s="813">
        <v>159</v>
      </c>
      <c r="P30" s="813">
        <v>220</v>
      </c>
      <c r="Q30" s="813">
        <v>194</v>
      </c>
      <c r="R30" s="813">
        <v>153</v>
      </c>
      <c r="S30" s="813">
        <v>29</v>
      </c>
      <c r="T30" s="813">
        <v>12</v>
      </c>
      <c r="U30" s="813">
        <v>485</v>
      </c>
      <c r="V30" s="813">
        <f t="shared" si="1"/>
        <v>234</v>
      </c>
      <c r="W30" s="813">
        <v>100</v>
      </c>
      <c r="X30" s="813">
        <v>134</v>
      </c>
      <c r="Y30" s="813">
        <f t="shared" si="2"/>
        <v>1624</v>
      </c>
      <c r="Z30" s="813">
        <v>104</v>
      </c>
      <c r="AA30" s="813">
        <v>126</v>
      </c>
      <c r="AB30" s="813">
        <v>39</v>
      </c>
      <c r="AC30" s="813">
        <v>101</v>
      </c>
      <c r="AD30" s="813">
        <v>120</v>
      </c>
      <c r="AE30" s="813">
        <v>34</v>
      </c>
      <c r="AF30" s="813">
        <v>330</v>
      </c>
      <c r="AG30" s="813">
        <v>112</v>
      </c>
      <c r="AH30" s="813">
        <v>658</v>
      </c>
      <c r="AI30" s="813">
        <v>106</v>
      </c>
      <c r="AJ30" s="813">
        <v>24</v>
      </c>
      <c r="AK30" s="813">
        <v>13</v>
      </c>
      <c r="AL30" s="813">
        <v>333</v>
      </c>
      <c r="AM30" s="813">
        <v>4598</v>
      </c>
      <c r="AN30" s="813">
        <v>104</v>
      </c>
      <c r="AO30" s="813">
        <f t="shared" si="3"/>
        <v>6515</v>
      </c>
      <c r="AP30" s="813">
        <v>377</v>
      </c>
      <c r="AQ30" s="813">
        <v>143</v>
      </c>
      <c r="AR30" s="813">
        <v>201</v>
      </c>
      <c r="AS30" s="813">
        <v>33</v>
      </c>
      <c r="AT30" s="813">
        <v>6892</v>
      </c>
    </row>
    <row r="31" spans="1:46" s="809" customFormat="1" ht="11.25">
      <c r="A31" s="812" t="s">
        <v>2</v>
      </c>
      <c r="B31" s="770">
        <v>3323</v>
      </c>
      <c r="C31" s="770">
        <v>2518</v>
      </c>
      <c r="D31" s="770">
        <v>546</v>
      </c>
      <c r="E31" s="770">
        <v>492</v>
      </c>
      <c r="F31" s="770">
        <v>51</v>
      </c>
      <c r="G31" s="770">
        <v>611</v>
      </c>
      <c r="H31" s="770">
        <v>424</v>
      </c>
      <c r="I31" s="770">
        <v>123</v>
      </c>
      <c r="J31" s="770">
        <v>271</v>
      </c>
      <c r="K31" s="770">
        <f t="shared" si="0"/>
        <v>5841</v>
      </c>
      <c r="L31" s="770">
        <v>678</v>
      </c>
      <c r="M31" s="770">
        <v>252</v>
      </c>
      <c r="N31" s="770">
        <v>2501</v>
      </c>
      <c r="O31" s="770">
        <v>412</v>
      </c>
      <c r="P31" s="770">
        <v>641</v>
      </c>
      <c r="Q31" s="770">
        <v>502</v>
      </c>
      <c r="R31" s="770">
        <v>378</v>
      </c>
      <c r="S31" s="770">
        <v>95</v>
      </c>
      <c r="T31" s="770">
        <v>29</v>
      </c>
      <c r="U31" s="770">
        <v>1540</v>
      </c>
      <c r="V31" s="770">
        <f t="shared" si="1"/>
        <v>671</v>
      </c>
      <c r="W31" s="770">
        <v>200</v>
      </c>
      <c r="X31" s="770">
        <v>471</v>
      </c>
      <c r="Y31" s="770">
        <f t="shared" si="2"/>
        <v>4969</v>
      </c>
      <c r="Z31" s="770">
        <v>288</v>
      </c>
      <c r="AA31" s="770">
        <v>371</v>
      </c>
      <c r="AB31" s="770">
        <v>161</v>
      </c>
      <c r="AC31" s="770">
        <v>277</v>
      </c>
      <c r="AD31" s="770">
        <v>305</v>
      </c>
      <c r="AE31" s="770">
        <v>91</v>
      </c>
      <c r="AF31" s="770">
        <v>935</v>
      </c>
      <c r="AG31" s="770">
        <v>250</v>
      </c>
      <c r="AH31" s="770">
        <v>2291</v>
      </c>
      <c r="AI31" s="770">
        <v>287</v>
      </c>
      <c r="AJ31" s="770">
        <v>78</v>
      </c>
      <c r="AK31" s="770">
        <v>37</v>
      </c>
      <c r="AL31" s="770">
        <v>1148</v>
      </c>
      <c r="AM31" s="770">
        <v>13716</v>
      </c>
      <c r="AN31" s="770">
        <v>387</v>
      </c>
      <c r="AO31" s="770">
        <f t="shared" si="3"/>
        <v>19944</v>
      </c>
      <c r="AP31" s="770">
        <v>1279</v>
      </c>
      <c r="AQ31" s="770">
        <v>478</v>
      </c>
      <c r="AR31" s="770">
        <v>685</v>
      </c>
      <c r="AS31" s="770">
        <v>116</v>
      </c>
      <c r="AT31" s="770">
        <v>21223</v>
      </c>
    </row>
    <row r="32" spans="1:46" s="809" customFormat="1" ht="11.25">
      <c r="A32" s="811" t="s">
        <v>1</v>
      </c>
      <c r="B32" s="770">
        <v>11014</v>
      </c>
      <c r="C32" s="770">
        <v>6980</v>
      </c>
      <c r="D32" s="770">
        <v>1744</v>
      </c>
      <c r="E32" s="770">
        <v>1352</v>
      </c>
      <c r="F32" s="770">
        <v>85</v>
      </c>
      <c r="G32" s="770">
        <v>1737</v>
      </c>
      <c r="H32" s="770">
        <v>1045</v>
      </c>
      <c r="I32" s="770">
        <v>307</v>
      </c>
      <c r="J32" s="770">
        <v>710</v>
      </c>
      <c r="K32" s="770">
        <f t="shared" si="0"/>
        <v>17994</v>
      </c>
      <c r="L32" s="770">
        <v>2055</v>
      </c>
      <c r="M32" s="770">
        <v>569</v>
      </c>
      <c r="N32" s="770">
        <v>6732</v>
      </c>
      <c r="O32" s="770">
        <v>1042</v>
      </c>
      <c r="P32" s="770">
        <v>1573</v>
      </c>
      <c r="Q32" s="770">
        <v>1258</v>
      </c>
      <c r="R32" s="770">
        <v>960</v>
      </c>
      <c r="S32" s="770">
        <v>244</v>
      </c>
      <c r="T32" s="770">
        <v>54</v>
      </c>
      <c r="U32" s="770">
        <v>4102</v>
      </c>
      <c r="V32" s="770">
        <f t="shared" si="1"/>
        <v>1867</v>
      </c>
      <c r="W32" s="770">
        <v>534</v>
      </c>
      <c r="X32" s="770">
        <v>1333</v>
      </c>
      <c r="Y32" s="770">
        <f t="shared" si="2"/>
        <v>13231</v>
      </c>
      <c r="Z32" s="770">
        <v>735</v>
      </c>
      <c r="AA32" s="770">
        <v>966</v>
      </c>
      <c r="AB32" s="770">
        <v>403</v>
      </c>
      <c r="AC32" s="770">
        <v>708</v>
      </c>
      <c r="AD32" s="770">
        <v>753</v>
      </c>
      <c r="AE32" s="770">
        <v>240</v>
      </c>
      <c r="AF32" s="770">
        <v>2648</v>
      </c>
      <c r="AG32" s="770">
        <v>670</v>
      </c>
      <c r="AH32" s="770">
        <v>6108</v>
      </c>
      <c r="AI32" s="770">
        <v>765</v>
      </c>
      <c r="AJ32" s="770">
        <v>212</v>
      </c>
      <c r="AK32" s="770">
        <v>56</v>
      </c>
      <c r="AL32" s="770">
        <v>3135</v>
      </c>
      <c r="AM32" s="770">
        <v>36597</v>
      </c>
      <c r="AN32" s="770">
        <v>938</v>
      </c>
      <c r="AO32" s="770">
        <f t="shared" si="3"/>
        <v>55529</v>
      </c>
      <c r="AP32" s="770">
        <v>3394</v>
      </c>
      <c r="AQ32" s="770">
        <v>1287</v>
      </c>
      <c r="AR32" s="770">
        <v>1859</v>
      </c>
      <c r="AS32" s="770">
        <v>248</v>
      </c>
      <c r="AT32" s="770">
        <v>58923</v>
      </c>
    </row>
    <row r="33" spans="1:46" s="809" customFormat="1" ht="11.25">
      <c r="A33" s="810" t="s">
        <v>290</v>
      </c>
      <c r="B33" s="770">
        <v>25398</v>
      </c>
      <c r="C33" s="770">
        <v>19008</v>
      </c>
      <c r="D33" s="770">
        <v>4631</v>
      </c>
      <c r="E33" s="770">
        <v>3218</v>
      </c>
      <c r="F33" s="770">
        <v>220</v>
      </c>
      <c r="G33" s="770">
        <v>5007</v>
      </c>
      <c r="H33" s="770">
        <v>2658</v>
      </c>
      <c r="I33" s="770">
        <v>1132</v>
      </c>
      <c r="J33" s="770">
        <v>2142</v>
      </c>
      <c r="K33" s="770">
        <f t="shared" si="0"/>
        <v>44406</v>
      </c>
      <c r="L33" s="770">
        <v>5061</v>
      </c>
      <c r="M33" s="770">
        <v>1702</v>
      </c>
      <c r="N33" s="770">
        <v>20103</v>
      </c>
      <c r="O33" s="770">
        <v>3264</v>
      </c>
      <c r="P33" s="770">
        <v>4434</v>
      </c>
      <c r="Q33" s="770">
        <v>3165</v>
      </c>
      <c r="R33" s="770">
        <v>2339</v>
      </c>
      <c r="S33" s="770">
        <v>612</v>
      </c>
      <c r="T33" s="770">
        <v>214</v>
      </c>
      <c r="U33" s="770">
        <v>10380</v>
      </c>
      <c r="V33" s="770">
        <f t="shared" si="1"/>
        <v>5357</v>
      </c>
      <c r="W33" s="770">
        <v>1577</v>
      </c>
      <c r="X33" s="770">
        <v>3780</v>
      </c>
      <c r="Y33" s="770">
        <f t="shared" si="2"/>
        <v>33742</v>
      </c>
      <c r="Z33" s="770">
        <v>2027</v>
      </c>
      <c r="AA33" s="770">
        <v>2720</v>
      </c>
      <c r="AB33" s="770">
        <v>1003</v>
      </c>
      <c r="AC33" s="770">
        <v>2406</v>
      </c>
      <c r="AD33" s="770">
        <v>2180</v>
      </c>
      <c r="AE33" s="770">
        <v>887</v>
      </c>
      <c r="AF33" s="770">
        <v>6416</v>
      </c>
      <c r="AG33" s="770">
        <v>1709</v>
      </c>
      <c r="AH33" s="770">
        <v>14394</v>
      </c>
      <c r="AI33" s="770">
        <v>2595</v>
      </c>
      <c r="AJ33" s="770">
        <v>622</v>
      </c>
      <c r="AK33" s="770">
        <v>147</v>
      </c>
      <c r="AL33" s="770">
        <v>7042</v>
      </c>
      <c r="AM33" s="770">
        <v>97614</v>
      </c>
      <c r="AN33" s="770">
        <v>2206</v>
      </c>
      <c r="AO33" s="770">
        <f t="shared" si="3"/>
        <v>144226</v>
      </c>
      <c r="AP33" s="770">
        <v>8839</v>
      </c>
      <c r="AQ33" s="770">
        <v>3412</v>
      </c>
      <c r="AR33" s="770">
        <v>4783</v>
      </c>
      <c r="AS33" s="770">
        <v>644</v>
      </c>
      <c r="AT33" s="770">
        <v>153065</v>
      </c>
    </row>
  </sheetData>
  <mergeCells count="27">
    <mergeCell ref="AT2:AT3"/>
    <mergeCell ref="AM2:AM3"/>
    <mergeCell ref="AN2:AN3"/>
    <mergeCell ref="AO2:AO3"/>
    <mergeCell ref="AP2:AP3"/>
    <mergeCell ref="AI2:AI3"/>
    <mergeCell ref="AJ2:AJ3"/>
    <mergeCell ref="AK2:AK3"/>
    <mergeCell ref="AL2:AL3"/>
    <mergeCell ref="AQ2:AS2"/>
    <mergeCell ref="Q2:Q3"/>
    <mergeCell ref="R2:T2"/>
    <mergeCell ref="Z2:AH2"/>
    <mergeCell ref="U2:U3"/>
    <mergeCell ref="V2:V3"/>
    <mergeCell ref="W2:X2"/>
    <mergeCell ref="Y2:Y3"/>
    <mergeCell ref="L2:L3"/>
    <mergeCell ref="M2:M3"/>
    <mergeCell ref="N2:N3"/>
    <mergeCell ref="O2:O3"/>
    <mergeCell ref="P2:P3"/>
    <mergeCell ref="A2:A3"/>
    <mergeCell ref="B2:B3"/>
    <mergeCell ref="C2:C3"/>
    <mergeCell ref="D2:J2"/>
    <mergeCell ref="K2:K3"/>
  </mergeCells>
  <pageMargins left="0.74803149606299213" right="0.74803149606299213" top="0.62992125984251968" bottom="0.86614173228346458" header="0.51181102362204722" footer="0.59055118110236227"/>
  <pageSetup paperSize="9" orientation="landscape" cellComments="atEnd" r:id="rId1"/>
  <headerFooter alignWithMargins="0"/>
</worksheet>
</file>

<file path=xl/worksheets/sheet7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8F373E-E848-456B-BFB8-971F953A887C}">
  <dimension ref="A1:I33"/>
  <sheetViews>
    <sheetView zoomScaleNormal="100" workbookViewId="0"/>
  </sheetViews>
  <sheetFormatPr defaultRowHeight="11.25"/>
  <cols>
    <col min="1" max="1" width="21.7109375" style="806" customWidth="1"/>
    <col min="2" max="4" width="12.7109375" style="806" customWidth="1"/>
    <col min="5" max="5" width="13.85546875" style="806" customWidth="1"/>
    <col min="6" max="6" width="12.7109375" style="806" customWidth="1"/>
    <col min="7" max="7" width="13.5703125" style="806" customWidth="1"/>
    <col min="8" max="9" width="12.7109375" style="806" customWidth="1"/>
    <col min="10" max="16384" width="9.140625" style="806"/>
  </cols>
  <sheetData>
    <row r="1" spans="1:9" s="834" customFormat="1" ht="15" customHeight="1">
      <c r="A1" s="836" t="s">
        <v>940</v>
      </c>
      <c r="B1" s="836"/>
      <c r="C1" s="836"/>
      <c r="D1" s="836"/>
      <c r="E1" s="836"/>
      <c r="F1" s="836"/>
      <c r="G1" s="835"/>
      <c r="H1" s="835"/>
      <c r="I1" s="835"/>
    </row>
    <row r="2" spans="1:9" s="808" customFormat="1" ht="33.75">
      <c r="A2" s="1113" t="s">
        <v>37</v>
      </c>
      <c r="B2" s="822" t="s">
        <v>939</v>
      </c>
      <c r="C2" s="833" t="s">
        <v>938</v>
      </c>
      <c r="D2" s="833" t="s">
        <v>937</v>
      </c>
      <c r="E2" s="833" t="s">
        <v>936</v>
      </c>
      <c r="F2" s="822" t="s">
        <v>935</v>
      </c>
      <c r="G2" s="822" t="s">
        <v>934</v>
      </c>
      <c r="H2" s="822" t="s">
        <v>933</v>
      </c>
      <c r="I2" s="1027" t="s">
        <v>0</v>
      </c>
    </row>
    <row r="3" spans="1:9" ht="13.5" customHeight="1">
      <c r="A3" s="1004"/>
      <c r="B3" s="1045" t="s">
        <v>932</v>
      </c>
      <c r="C3" s="1112"/>
      <c r="D3" s="1112"/>
      <c r="E3" s="1112"/>
      <c r="F3" s="1112"/>
      <c r="G3" s="1112"/>
      <c r="H3" s="1046"/>
      <c r="I3" s="961"/>
    </row>
    <row r="4" spans="1:9" ht="15" customHeight="1">
      <c r="A4" s="819" t="s">
        <v>30</v>
      </c>
      <c r="B4" s="832">
        <v>48</v>
      </c>
      <c r="C4" s="832">
        <v>763</v>
      </c>
      <c r="D4" s="832">
        <v>4060</v>
      </c>
      <c r="E4" s="832">
        <v>90</v>
      </c>
      <c r="F4" s="832">
        <v>245</v>
      </c>
      <c r="G4" s="832">
        <v>620</v>
      </c>
      <c r="H4" s="832">
        <v>187</v>
      </c>
      <c r="I4" s="832">
        <v>6013</v>
      </c>
    </row>
    <row r="5" spans="1:9" ht="10.5" customHeight="1">
      <c r="A5" s="815" t="s">
        <v>28</v>
      </c>
      <c r="B5" s="831">
        <v>55</v>
      </c>
      <c r="C5" s="831">
        <v>289</v>
      </c>
      <c r="D5" s="831">
        <v>520</v>
      </c>
      <c r="E5" s="831">
        <v>12</v>
      </c>
      <c r="F5" s="831">
        <v>80</v>
      </c>
      <c r="G5" s="831">
        <v>348</v>
      </c>
      <c r="H5" s="831">
        <v>12</v>
      </c>
      <c r="I5" s="831">
        <v>1316</v>
      </c>
    </row>
    <row r="6" spans="1:9" s="809" customFormat="1" ht="10.5" customHeight="1">
      <c r="A6" s="811" t="s">
        <v>27</v>
      </c>
      <c r="B6" s="770">
        <v>103</v>
      </c>
      <c r="C6" s="770">
        <v>1052</v>
      </c>
      <c r="D6" s="770">
        <v>4580</v>
      </c>
      <c r="E6" s="770">
        <v>102</v>
      </c>
      <c r="F6" s="770">
        <v>325</v>
      </c>
      <c r="G6" s="770">
        <v>968</v>
      </c>
      <c r="H6" s="770">
        <v>199</v>
      </c>
      <c r="I6" s="770">
        <v>7329</v>
      </c>
    </row>
    <row r="7" spans="1:9" ht="10.5" customHeight="1">
      <c r="A7" s="815" t="s">
        <v>26</v>
      </c>
      <c r="B7" s="831">
        <v>20</v>
      </c>
      <c r="C7" s="831">
        <v>122</v>
      </c>
      <c r="D7" s="831">
        <v>62</v>
      </c>
      <c r="E7" s="831">
        <v>5</v>
      </c>
      <c r="F7" s="831">
        <v>34</v>
      </c>
      <c r="G7" s="831">
        <v>144</v>
      </c>
      <c r="H7" s="831">
        <v>8</v>
      </c>
      <c r="I7" s="831">
        <v>395</v>
      </c>
    </row>
    <row r="8" spans="1:9" ht="10.5" customHeight="1">
      <c r="A8" s="815" t="s">
        <v>25</v>
      </c>
      <c r="B8" s="831">
        <v>6</v>
      </c>
      <c r="C8" s="831">
        <v>64</v>
      </c>
      <c r="D8" s="831">
        <v>43</v>
      </c>
      <c r="E8" s="831">
        <v>2</v>
      </c>
      <c r="F8" s="831">
        <v>13</v>
      </c>
      <c r="G8" s="831">
        <v>62</v>
      </c>
      <c r="H8" s="831">
        <v>3</v>
      </c>
      <c r="I8" s="831">
        <v>193</v>
      </c>
    </row>
    <row r="9" spans="1:9" ht="10.5" customHeight="1">
      <c r="A9" s="815" t="s">
        <v>24</v>
      </c>
      <c r="B9" s="831">
        <v>10</v>
      </c>
      <c r="C9" s="831">
        <v>110</v>
      </c>
      <c r="D9" s="831">
        <v>71</v>
      </c>
      <c r="E9" s="831">
        <v>1</v>
      </c>
      <c r="F9" s="831">
        <v>35</v>
      </c>
      <c r="G9" s="831">
        <v>98</v>
      </c>
      <c r="H9" s="831">
        <v>3</v>
      </c>
      <c r="I9" s="831">
        <v>328</v>
      </c>
    </row>
    <row r="10" spans="1:9" s="809" customFormat="1" ht="10.5" customHeight="1">
      <c r="A10" s="812" t="s">
        <v>23</v>
      </c>
      <c r="B10" s="770">
        <v>36</v>
      </c>
      <c r="C10" s="770">
        <v>296</v>
      </c>
      <c r="D10" s="770">
        <v>176</v>
      </c>
      <c r="E10" s="770">
        <v>8</v>
      </c>
      <c r="F10" s="770">
        <v>82</v>
      </c>
      <c r="G10" s="770">
        <v>304</v>
      </c>
      <c r="H10" s="770">
        <v>14</v>
      </c>
      <c r="I10" s="770">
        <v>916</v>
      </c>
    </row>
    <row r="11" spans="1:9" ht="10.5" customHeight="1">
      <c r="A11" s="815" t="s">
        <v>22</v>
      </c>
      <c r="B11" s="831">
        <v>25</v>
      </c>
      <c r="C11" s="831">
        <v>189</v>
      </c>
      <c r="D11" s="831">
        <v>129</v>
      </c>
      <c r="E11" s="831">
        <v>4</v>
      </c>
      <c r="F11" s="831">
        <v>67</v>
      </c>
      <c r="G11" s="831">
        <v>148</v>
      </c>
      <c r="H11" s="831">
        <v>3</v>
      </c>
      <c r="I11" s="831">
        <v>565</v>
      </c>
    </row>
    <row r="12" spans="1:9" ht="10.5" customHeight="1">
      <c r="A12" s="815" t="s">
        <v>21</v>
      </c>
      <c r="B12" s="831">
        <v>9</v>
      </c>
      <c r="C12" s="831">
        <v>79</v>
      </c>
      <c r="D12" s="831">
        <v>38</v>
      </c>
      <c r="E12" s="831">
        <v>2</v>
      </c>
      <c r="F12" s="831">
        <v>20</v>
      </c>
      <c r="G12" s="831">
        <v>47</v>
      </c>
      <c r="H12" s="831">
        <v>2</v>
      </c>
      <c r="I12" s="831">
        <v>197</v>
      </c>
    </row>
    <row r="13" spans="1:9" ht="10.5" customHeight="1">
      <c r="A13" s="815" t="s">
        <v>20</v>
      </c>
      <c r="B13" s="831">
        <v>15</v>
      </c>
      <c r="C13" s="831">
        <v>148</v>
      </c>
      <c r="D13" s="831">
        <v>77</v>
      </c>
      <c r="E13" s="831">
        <v>1</v>
      </c>
      <c r="F13" s="831">
        <v>25</v>
      </c>
      <c r="G13" s="831">
        <v>99</v>
      </c>
      <c r="H13" s="831">
        <v>3</v>
      </c>
      <c r="I13" s="831">
        <v>368</v>
      </c>
    </row>
    <row r="14" spans="1:9" s="809" customFormat="1" ht="10.5" customHeight="1">
      <c r="A14" s="812" t="s">
        <v>19</v>
      </c>
      <c r="B14" s="770">
        <v>49</v>
      </c>
      <c r="C14" s="770">
        <v>416</v>
      </c>
      <c r="D14" s="770">
        <v>244</v>
      </c>
      <c r="E14" s="770">
        <v>7</v>
      </c>
      <c r="F14" s="770">
        <v>112</v>
      </c>
      <c r="G14" s="770">
        <v>294</v>
      </c>
      <c r="H14" s="770">
        <v>8</v>
      </c>
      <c r="I14" s="770">
        <v>1130</v>
      </c>
    </row>
    <row r="15" spans="1:9" ht="10.5" customHeight="1">
      <c r="A15" s="815" t="s">
        <v>18</v>
      </c>
      <c r="B15" s="831">
        <v>10</v>
      </c>
      <c r="C15" s="831">
        <v>180</v>
      </c>
      <c r="D15" s="831">
        <v>108</v>
      </c>
      <c r="E15" s="831">
        <v>6</v>
      </c>
      <c r="F15" s="831">
        <v>30</v>
      </c>
      <c r="G15" s="831">
        <v>126</v>
      </c>
      <c r="H15" s="816" t="s">
        <v>29</v>
      </c>
      <c r="I15" s="831">
        <v>460</v>
      </c>
    </row>
    <row r="16" spans="1:9" ht="10.5" customHeight="1">
      <c r="A16" s="815" t="s">
        <v>17</v>
      </c>
      <c r="B16" s="831">
        <v>19</v>
      </c>
      <c r="C16" s="831">
        <v>124</v>
      </c>
      <c r="D16" s="831">
        <v>54</v>
      </c>
      <c r="E16" s="816">
        <v>1</v>
      </c>
      <c r="F16" s="831">
        <v>25</v>
      </c>
      <c r="G16" s="831">
        <v>77</v>
      </c>
      <c r="H16" s="831">
        <v>2</v>
      </c>
      <c r="I16" s="831">
        <v>302</v>
      </c>
    </row>
    <row r="17" spans="1:9" ht="10.5" customHeight="1">
      <c r="A17" s="815" t="s">
        <v>16</v>
      </c>
      <c r="B17" s="831">
        <v>12</v>
      </c>
      <c r="C17" s="831">
        <v>66</v>
      </c>
      <c r="D17" s="831">
        <v>27</v>
      </c>
      <c r="E17" s="831">
        <v>4</v>
      </c>
      <c r="F17" s="831">
        <v>21</v>
      </c>
      <c r="G17" s="831">
        <v>54</v>
      </c>
      <c r="H17" s="831">
        <v>1</v>
      </c>
      <c r="I17" s="831">
        <v>185</v>
      </c>
    </row>
    <row r="18" spans="1:9" s="809" customFormat="1" ht="10.5" customHeight="1">
      <c r="A18" s="812" t="s">
        <v>15</v>
      </c>
      <c r="B18" s="770">
        <v>41</v>
      </c>
      <c r="C18" s="770">
        <v>370</v>
      </c>
      <c r="D18" s="770">
        <v>189</v>
      </c>
      <c r="E18" s="770">
        <v>11</v>
      </c>
      <c r="F18" s="770">
        <v>76</v>
      </c>
      <c r="G18" s="770">
        <v>257</v>
      </c>
      <c r="H18" s="770">
        <v>3</v>
      </c>
      <c r="I18" s="770">
        <v>947</v>
      </c>
    </row>
    <row r="19" spans="1:9" s="809" customFormat="1" ht="10.5" customHeight="1">
      <c r="A19" s="811" t="s">
        <v>14</v>
      </c>
      <c r="B19" s="770">
        <v>126</v>
      </c>
      <c r="C19" s="770">
        <v>1082</v>
      </c>
      <c r="D19" s="770">
        <v>609</v>
      </c>
      <c r="E19" s="770">
        <v>26</v>
      </c>
      <c r="F19" s="770">
        <v>270</v>
      </c>
      <c r="G19" s="770">
        <v>855</v>
      </c>
      <c r="H19" s="770">
        <v>25</v>
      </c>
      <c r="I19" s="770">
        <v>2993</v>
      </c>
    </row>
    <row r="20" spans="1:9" ht="10.5" customHeight="1">
      <c r="A20" s="815" t="s">
        <v>13</v>
      </c>
      <c r="B20" s="831">
        <v>11</v>
      </c>
      <c r="C20" s="831">
        <v>218</v>
      </c>
      <c r="D20" s="831">
        <v>76</v>
      </c>
      <c r="E20" s="831">
        <v>5</v>
      </c>
      <c r="F20" s="831">
        <v>29</v>
      </c>
      <c r="G20" s="831">
        <v>181</v>
      </c>
      <c r="H20" s="831">
        <v>4</v>
      </c>
      <c r="I20" s="831">
        <v>524</v>
      </c>
    </row>
    <row r="21" spans="1:9" ht="10.5" customHeight="1">
      <c r="A21" s="815" t="s">
        <v>12</v>
      </c>
      <c r="B21" s="831">
        <v>14</v>
      </c>
      <c r="C21" s="831">
        <v>148</v>
      </c>
      <c r="D21" s="831">
        <v>50</v>
      </c>
      <c r="E21" s="831">
        <v>1</v>
      </c>
      <c r="F21" s="831">
        <v>13</v>
      </c>
      <c r="G21" s="831">
        <v>48</v>
      </c>
      <c r="H21" s="831">
        <v>1</v>
      </c>
      <c r="I21" s="831">
        <v>275</v>
      </c>
    </row>
    <row r="22" spans="1:9" ht="10.5" customHeight="1">
      <c r="A22" s="815" t="s">
        <v>11</v>
      </c>
      <c r="B22" s="831">
        <v>6</v>
      </c>
      <c r="C22" s="831">
        <v>62</v>
      </c>
      <c r="D22" s="831">
        <v>12</v>
      </c>
      <c r="E22" s="816" t="s">
        <v>29</v>
      </c>
      <c r="F22" s="831">
        <v>3</v>
      </c>
      <c r="G22" s="831">
        <v>34</v>
      </c>
      <c r="H22" s="816" t="s">
        <v>29</v>
      </c>
      <c r="I22" s="831">
        <v>117</v>
      </c>
    </row>
    <row r="23" spans="1:9" s="809" customFormat="1" ht="10.5" customHeight="1">
      <c r="A23" s="812" t="s">
        <v>10</v>
      </c>
      <c r="B23" s="770">
        <v>31</v>
      </c>
      <c r="C23" s="770">
        <v>428</v>
      </c>
      <c r="D23" s="770">
        <v>138</v>
      </c>
      <c r="E23" s="770">
        <v>6</v>
      </c>
      <c r="F23" s="770">
        <v>45</v>
      </c>
      <c r="G23" s="770">
        <v>263</v>
      </c>
      <c r="H23" s="770">
        <v>5</v>
      </c>
      <c r="I23" s="770">
        <v>916</v>
      </c>
    </row>
    <row r="24" spans="1:9" ht="10.5" customHeight="1">
      <c r="A24" s="815" t="s">
        <v>9</v>
      </c>
      <c r="B24" s="831">
        <v>28</v>
      </c>
      <c r="C24" s="831">
        <v>186</v>
      </c>
      <c r="D24" s="831">
        <v>137</v>
      </c>
      <c r="E24" s="831">
        <v>17</v>
      </c>
      <c r="F24" s="831">
        <v>37</v>
      </c>
      <c r="G24" s="831">
        <v>175</v>
      </c>
      <c r="H24" s="831">
        <v>6</v>
      </c>
      <c r="I24" s="831">
        <v>586</v>
      </c>
    </row>
    <row r="25" spans="1:9" ht="10.5" customHeight="1">
      <c r="A25" s="815" t="s">
        <v>8</v>
      </c>
      <c r="B25" s="831">
        <v>22</v>
      </c>
      <c r="C25" s="831">
        <v>113</v>
      </c>
      <c r="D25" s="831">
        <v>51</v>
      </c>
      <c r="E25" s="831">
        <v>1</v>
      </c>
      <c r="F25" s="831">
        <v>31</v>
      </c>
      <c r="G25" s="831">
        <v>82</v>
      </c>
      <c r="H25" s="831">
        <v>3</v>
      </c>
      <c r="I25" s="831">
        <v>303</v>
      </c>
    </row>
    <row r="26" spans="1:9" ht="10.5" customHeight="1">
      <c r="A26" s="815" t="s">
        <v>7</v>
      </c>
      <c r="B26" s="831">
        <v>54</v>
      </c>
      <c r="C26" s="831">
        <v>272</v>
      </c>
      <c r="D26" s="831">
        <v>105</v>
      </c>
      <c r="E26" s="831">
        <v>3</v>
      </c>
      <c r="F26" s="831">
        <v>59</v>
      </c>
      <c r="G26" s="831">
        <v>124</v>
      </c>
      <c r="H26" s="831">
        <v>4</v>
      </c>
      <c r="I26" s="831">
        <v>621</v>
      </c>
    </row>
    <row r="27" spans="1:9" s="809" customFormat="1" ht="10.5" customHeight="1">
      <c r="A27" s="812" t="s">
        <v>6</v>
      </c>
      <c r="B27" s="770">
        <v>104</v>
      </c>
      <c r="C27" s="770">
        <v>571</v>
      </c>
      <c r="D27" s="770">
        <v>293</v>
      </c>
      <c r="E27" s="770">
        <v>21</v>
      </c>
      <c r="F27" s="770">
        <v>127</v>
      </c>
      <c r="G27" s="770">
        <v>381</v>
      </c>
      <c r="H27" s="770">
        <v>13</v>
      </c>
      <c r="I27" s="770">
        <v>1510</v>
      </c>
    </row>
    <row r="28" spans="1:9" ht="10.5" customHeight="1">
      <c r="A28" s="815" t="s">
        <v>5</v>
      </c>
      <c r="B28" s="831">
        <v>29</v>
      </c>
      <c r="C28" s="831">
        <v>283</v>
      </c>
      <c r="D28" s="831">
        <v>87</v>
      </c>
      <c r="E28" s="831">
        <v>2</v>
      </c>
      <c r="F28" s="831">
        <v>62</v>
      </c>
      <c r="G28" s="831">
        <v>151</v>
      </c>
      <c r="H28" s="831">
        <v>7</v>
      </c>
      <c r="I28" s="831">
        <v>621</v>
      </c>
    </row>
    <row r="29" spans="1:9" ht="10.5" customHeight="1">
      <c r="A29" s="815" t="s">
        <v>4</v>
      </c>
      <c r="B29" s="831">
        <v>31</v>
      </c>
      <c r="C29" s="831">
        <v>205</v>
      </c>
      <c r="D29" s="831">
        <v>88</v>
      </c>
      <c r="E29" s="831">
        <v>2</v>
      </c>
      <c r="F29" s="831">
        <v>55</v>
      </c>
      <c r="G29" s="831">
        <v>96</v>
      </c>
      <c r="H29" s="831">
        <v>2</v>
      </c>
      <c r="I29" s="831">
        <v>479</v>
      </c>
    </row>
    <row r="30" spans="1:9" ht="10.5" customHeight="1">
      <c r="A30" s="815" t="s">
        <v>3</v>
      </c>
      <c r="B30" s="831">
        <v>39</v>
      </c>
      <c r="C30" s="831">
        <v>235</v>
      </c>
      <c r="D30" s="831">
        <v>90</v>
      </c>
      <c r="E30" s="831">
        <v>5</v>
      </c>
      <c r="F30" s="831">
        <v>37</v>
      </c>
      <c r="G30" s="831">
        <v>130</v>
      </c>
      <c r="H30" s="831">
        <v>19</v>
      </c>
      <c r="I30" s="831">
        <v>555</v>
      </c>
    </row>
    <row r="31" spans="1:9" s="809" customFormat="1" ht="10.5" customHeight="1">
      <c r="A31" s="812" t="s">
        <v>2</v>
      </c>
      <c r="B31" s="770">
        <v>99</v>
      </c>
      <c r="C31" s="770">
        <v>723</v>
      </c>
      <c r="D31" s="770">
        <v>265</v>
      </c>
      <c r="E31" s="770">
        <v>9</v>
      </c>
      <c r="F31" s="770">
        <v>154</v>
      </c>
      <c r="G31" s="770">
        <v>377</v>
      </c>
      <c r="H31" s="770">
        <v>28</v>
      </c>
      <c r="I31" s="770">
        <v>1655</v>
      </c>
    </row>
    <row r="32" spans="1:9" s="809" customFormat="1" ht="10.5" customHeight="1">
      <c r="A32" s="811" t="s">
        <v>1</v>
      </c>
      <c r="B32" s="770">
        <v>234</v>
      </c>
      <c r="C32" s="770">
        <v>1722</v>
      </c>
      <c r="D32" s="770">
        <v>696</v>
      </c>
      <c r="E32" s="770">
        <v>36</v>
      </c>
      <c r="F32" s="770">
        <v>326</v>
      </c>
      <c r="G32" s="770">
        <v>1021</v>
      </c>
      <c r="H32" s="770">
        <v>46</v>
      </c>
      <c r="I32" s="770">
        <v>4081</v>
      </c>
    </row>
    <row r="33" spans="1:9" s="809" customFormat="1" ht="10.5" customHeight="1">
      <c r="A33" s="810" t="s">
        <v>290</v>
      </c>
      <c r="B33" s="770">
        <v>463</v>
      </c>
      <c r="C33" s="770">
        <v>3856</v>
      </c>
      <c r="D33" s="770">
        <v>5885</v>
      </c>
      <c r="E33" s="770">
        <v>164</v>
      </c>
      <c r="F33" s="770">
        <v>921</v>
      </c>
      <c r="G33" s="770">
        <v>2844</v>
      </c>
      <c r="H33" s="770">
        <v>270</v>
      </c>
      <c r="I33" s="770">
        <v>14403</v>
      </c>
    </row>
  </sheetData>
  <mergeCells count="3">
    <mergeCell ref="I2:I3"/>
    <mergeCell ref="B3:H3"/>
    <mergeCell ref="A2:A3"/>
  </mergeCells>
  <pageMargins left="0.74803149606299213" right="0.74803149606299213" top="0.62992125984251968" bottom="0.86614173228346458" header="0.51181102362204722" footer="0.59055118110236227"/>
  <pageSetup paperSize="9" orientation="landscape" cellComments="atEnd" r:id="rId1"/>
  <headerFooter alignWithMargins="0"/>
  <legacyDrawing r:id="rId2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87208D-D9DD-4F1F-B222-188DE6B6D1D9}">
  <dimension ref="A1:E34"/>
  <sheetViews>
    <sheetView workbookViewId="0"/>
  </sheetViews>
  <sheetFormatPr defaultRowHeight="11.25"/>
  <cols>
    <col min="1" max="1" width="20.140625" style="837" customWidth="1"/>
    <col min="2" max="5" width="13.7109375" style="837" customWidth="1"/>
    <col min="6" max="16384" width="9.140625" style="837"/>
  </cols>
  <sheetData>
    <row r="1" spans="1:5" s="850" customFormat="1" ht="15" customHeight="1">
      <c r="A1" s="851" t="s">
        <v>945</v>
      </c>
      <c r="B1" s="851"/>
      <c r="C1" s="851"/>
      <c r="D1" s="851"/>
      <c r="E1" s="851"/>
    </row>
    <row r="2" spans="1:5" s="847" customFormat="1" ht="11.45" customHeight="1">
      <c r="A2" s="1042" t="s">
        <v>37</v>
      </c>
      <c r="B2" s="1031" t="s">
        <v>944</v>
      </c>
      <c r="C2" s="949" t="s">
        <v>127</v>
      </c>
      <c r="D2" s="958"/>
      <c r="E2" s="929"/>
    </row>
    <row r="3" spans="1:5" s="847" customFormat="1" ht="15" customHeight="1">
      <c r="A3" s="1044"/>
      <c r="B3" s="1027"/>
      <c r="C3" s="1031" t="s">
        <v>943</v>
      </c>
      <c r="D3" s="949" t="s">
        <v>942</v>
      </c>
      <c r="E3" s="929"/>
    </row>
    <row r="4" spans="1:5" s="847" customFormat="1">
      <c r="A4" s="1046"/>
      <c r="B4" s="961"/>
      <c r="C4" s="961"/>
      <c r="D4" s="849" t="s">
        <v>57</v>
      </c>
      <c r="E4" s="848" t="s">
        <v>941</v>
      </c>
    </row>
    <row r="5" spans="1:5" s="838" customFormat="1" ht="10.5" customHeight="1">
      <c r="A5" s="846" t="s">
        <v>30</v>
      </c>
      <c r="B5" s="844">
        <v>10</v>
      </c>
      <c r="C5" s="844">
        <v>4</v>
      </c>
      <c r="D5" s="844">
        <v>6</v>
      </c>
      <c r="E5" s="843" t="s">
        <v>29</v>
      </c>
    </row>
    <row r="6" spans="1:5" ht="10.5" customHeight="1">
      <c r="A6" s="845" t="s">
        <v>28</v>
      </c>
      <c r="B6" s="844">
        <v>38</v>
      </c>
      <c r="C6" s="844">
        <v>11</v>
      </c>
      <c r="D6" s="844">
        <v>27</v>
      </c>
      <c r="E6" s="843" t="s">
        <v>29</v>
      </c>
    </row>
    <row r="7" spans="1:5" s="838" customFormat="1" ht="10.5" customHeight="1">
      <c r="A7" s="842" t="s">
        <v>27</v>
      </c>
      <c r="B7" s="839">
        <v>48</v>
      </c>
      <c r="C7" s="839">
        <v>15</v>
      </c>
      <c r="D7" s="839">
        <v>33</v>
      </c>
      <c r="E7" s="644" t="s">
        <v>29</v>
      </c>
    </row>
    <row r="8" spans="1:5" ht="10.5" customHeight="1">
      <c r="A8" s="845" t="s">
        <v>26</v>
      </c>
      <c r="B8" s="844">
        <v>74</v>
      </c>
      <c r="C8" s="844">
        <v>24</v>
      </c>
      <c r="D8" s="844">
        <v>49</v>
      </c>
      <c r="E8" s="844">
        <v>13</v>
      </c>
    </row>
    <row r="9" spans="1:5" s="838" customFormat="1" ht="10.5" customHeight="1">
      <c r="A9" s="845" t="s">
        <v>25</v>
      </c>
      <c r="B9" s="844">
        <v>25</v>
      </c>
      <c r="C9" s="844">
        <v>5</v>
      </c>
      <c r="D9" s="844">
        <v>20</v>
      </c>
      <c r="E9" s="844">
        <v>8</v>
      </c>
    </row>
    <row r="10" spans="1:5" ht="10.5" customHeight="1">
      <c r="A10" s="845" t="s">
        <v>24</v>
      </c>
      <c r="B10" s="844">
        <v>393</v>
      </c>
      <c r="C10" s="844">
        <v>63</v>
      </c>
      <c r="D10" s="844">
        <v>328</v>
      </c>
      <c r="E10" s="844">
        <v>175</v>
      </c>
    </row>
    <row r="11" spans="1:5" s="838" customFormat="1" ht="10.5" customHeight="1">
      <c r="A11" s="842" t="s">
        <v>23</v>
      </c>
      <c r="B11" s="839">
        <v>492</v>
      </c>
      <c r="C11" s="839">
        <v>92</v>
      </c>
      <c r="D11" s="839">
        <v>397</v>
      </c>
      <c r="E11" s="839">
        <v>196</v>
      </c>
    </row>
    <row r="12" spans="1:5" ht="10.5" customHeight="1">
      <c r="A12" s="845" t="s">
        <v>22</v>
      </c>
      <c r="B12" s="844">
        <v>134</v>
      </c>
      <c r="C12" s="844">
        <v>20</v>
      </c>
      <c r="D12" s="844">
        <v>114</v>
      </c>
      <c r="E12" s="844">
        <v>20</v>
      </c>
    </row>
    <row r="13" spans="1:5" s="838" customFormat="1" ht="10.5" customHeight="1">
      <c r="A13" s="845" t="s">
        <v>21</v>
      </c>
      <c r="B13" s="844">
        <v>83</v>
      </c>
      <c r="C13" s="844">
        <v>4</v>
      </c>
      <c r="D13" s="844">
        <v>79</v>
      </c>
      <c r="E13" s="844">
        <v>35</v>
      </c>
    </row>
    <row r="14" spans="1:5" ht="10.5" customHeight="1">
      <c r="A14" s="845" t="s">
        <v>20</v>
      </c>
      <c r="B14" s="844">
        <v>113</v>
      </c>
      <c r="C14" s="844">
        <v>10</v>
      </c>
      <c r="D14" s="844">
        <v>102</v>
      </c>
      <c r="E14" s="844">
        <v>29</v>
      </c>
    </row>
    <row r="15" spans="1:5" s="838" customFormat="1" ht="10.5" customHeight="1">
      <c r="A15" s="842" t="s">
        <v>19</v>
      </c>
      <c r="B15" s="839">
        <v>330</v>
      </c>
      <c r="C15" s="839">
        <v>34</v>
      </c>
      <c r="D15" s="839">
        <v>295</v>
      </c>
      <c r="E15" s="839">
        <v>84</v>
      </c>
    </row>
    <row r="16" spans="1:5" ht="10.5" customHeight="1">
      <c r="A16" s="845" t="s">
        <v>18</v>
      </c>
      <c r="B16" s="844">
        <v>196</v>
      </c>
      <c r="C16" s="844">
        <v>50</v>
      </c>
      <c r="D16" s="844">
        <v>146</v>
      </c>
      <c r="E16" s="844">
        <v>64</v>
      </c>
    </row>
    <row r="17" spans="1:5" s="838" customFormat="1" ht="10.5" customHeight="1">
      <c r="A17" s="845" t="s">
        <v>17</v>
      </c>
      <c r="B17" s="844">
        <v>78</v>
      </c>
      <c r="C17" s="844">
        <v>12</v>
      </c>
      <c r="D17" s="844">
        <v>66</v>
      </c>
      <c r="E17" s="844">
        <v>15</v>
      </c>
    </row>
    <row r="18" spans="1:5" s="838" customFormat="1" ht="10.5" customHeight="1">
      <c r="A18" s="845" t="s">
        <v>16</v>
      </c>
      <c r="B18" s="844">
        <v>114</v>
      </c>
      <c r="C18" s="844">
        <v>34</v>
      </c>
      <c r="D18" s="844">
        <v>80</v>
      </c>
      <c r="E18" s="844">
        <v>1</v>
      </c>
    </row>
    <row r="19" spans="1:5" s="838" customFormat="1" ht="10.5" customHeight="1">
      <c r="A19" s="842" t="s">
        <v>15</v>
      </c>
      <c r="B19" s="839">
        <v>388</v>
      </c>
      <c r="C19" s="839">
        <v>96</v>
      </c>
      <c r="D19" s="839">
        <v>292</v>
      </c>
      <c r="E19" s="839">
        <v>80</v>
      </c>
    </row>
    <row r="20" spans="1:5" s="838" customFormat="1" ht="10.5" customHeight="1">
      <c r="A20" s="841" t="s">
        <v>14</v>
      </c>
      <c r="B20" s="839">
        <f>B19+B15+B11</f>
        <v>1210</v>
      </c>
      <c r="C20" s="839">
        <f>C19+C15+C11</f>
        <v>222</v>
      </c>
      <c r="D20" s="839">
        <f>D19+D15+D11</f>
        <v>984</v>
      </c>
      <c r="E20" s="839">
        <f>E19+E15+E11</f>
        <v>360</v>
      </c>
    </row>
    <row r="21" spans="1:5" ht="10.5" customHeight="1">
      <c r="A21" s="845" t="s">
        <v>13</v>
      </c>
      <c r="B21" s="844">
        <v>333</v>
      </c>
      <c r="C21" s="844">
        <v>85</v>
      </c>
      <c r="D21" s="844">
        <v>244</v>
      </c>
      <c r="E21" s="844">
        <v>133</v>
      </c>
    </row>
    <row r="22" spans="1:5" s="838" customFormat="1" ht="10.5" customHeight="1">
      <c r="A22" s="845" t="s">
        <v>12</v>
      </c>
      <c r="B22" s="844">
        <v>346</v>
      </c>
      <c r="C22" s="844">
        <v>67</v>
      </c>
      <c r="D22" s="844">
        <v>279</v>
      </c>
      <c r="E22" s="844">
        <v>61</v>
      </c>
    </row>
    <row r="23" spans="1:5" ht="10.5" customHeight="1">
      <c r="A23" s="845" t="s">
        <v>11</v>
      </c>
      <c r="B23" s="844">
        <v>8</v>
      </c>
      <c r="C23" s="844">
        <v>3</v>
      </c>
      <c r="D23" s="844">
        <v>5</v>
      </c>
      <c r="E23" s="644" t="s">
        <v>29</v>
      </c>
    </row>
    <row r="24" spans="1:5" s="838" customFormat="1" ht="10.5" customHeight="1">
      <c r="A24" s="842" t="s">
        <v>10</v>
      </c>
      <c r="B24" s="839">
        <v>687</v>
      </c>
      <c r="C24" s="839">
        <v>155</v>
      </c>
      <c r="D24" s="839">
        <v>528</v>
      </c>
      <c r="E24" s="839">
        <v>194</v>
      </c>
    </row>
    <row r="25" spans="1:5" ht="10.5" customHeight="1">
      <c r="A25" s="845" t="s">
        <v>9</v>
      </c>
      <c r="B25" s="844">
        <v>2</v>
      </c>
      <c r="C25" s="843" t="s">
        <v>29</v>
      </c>
      <c r="D25" s="844">
        <v>2</v>
      </c>
      <c r="E25" s="843" t="s">
        <v>29</v>
      </c>
    </row>
    <row r="26" spans="1:5" s="838" customFormat="1" ht="10.5" customHeight="1">
      <c r="A26" s="845" t="s">
        <v>8</v>
      </c>
      <c r="B26" s="844">
        <v>5</v>
      </c>
      <c r="C26" s="844">
        <v>3</v>
      </c>
      <c r="D26" s="844">
        <v>2</v>
      </c>
      <c r="E26" s="843" t="s">
        <v>29</v>
      </c>
    </row>
    <row r="27" spans="1:5" ht="12.75" customHeight="1">
      <c r="A27" s="845" t="s">
        <v>7</v>
      </c>
      <c r="B27" s="844">
        <v>6</v>
      </c>
      <c r="C27" s="844">
        <v>2</v>
      </c>
      <c r="D27" s="844">
        <v>4</v>
      </c>
      <c r="E27" s="843" t="s">
        <v>29</v>
      </c>
    </row>
    <row r="28" spans="1:5" s="838" customFormat="1" ht="10.5" customHeight="1">
      <c r="A28" s="842" t="s">
        <v>6</v>
      </c>
      <c r="B28" s="839">
        <v>13</v>
      </c>
      <c r="C28" s="839">
        <v>5</v>
      </c>
      <c r="D28" s="839">
        <v>8</v>
      </c>
      <c r="E28" s="644" t="s">
        <v>29</v>
      </c>
    </row>
    <row r="29" spans="1:5" ht="10.5" customHeight="1">
      <c r="A29" s="845" t="s">
        <v>5</v>
      </c>
      <c r="B29" s="844">
        <v>38</v>
      </c>
      <c r="C29" s="844">
        <v>18</v>
      </c>
      <c r="D29" s="844">
        <v>20</v>
      </c>
      <c r="E29" s="844">
        <v>1</v>
      </c>
    </row>
    <row r="30" spans="1:5" s="838" customFormat="1" ht="10.5" customHeight="1">
      <c r="A30" s="845" t="s">
        <v>4</v>
      </c>
      <c r="B30" s="844">
        <v>2</v>
      </c>
      <c r="C30" s="844">
        <v>1</v>
      </c>
      <c r="D30" s="844">
        <v>1</v>
      </c>
      <c r="E30" s="843" t="s">
        <v>29</v>
      </c>
    </row>
    <row r="31" spans="1:5" s="838" customFormat="1" ht="10.5" customHeight="1">
      <c r="A31" s="845" t="s">
        <v>3</v>
      </c>
      <c r="B31" s="844">
        <v>23</v>
      </c>
      <c r="C31" s="844">
        <v>3</v>
      </c>
      <c r="D31" s="844">
        <v>20</v>
      </c>
      <c r="E31" s="843" t="s">
        <v>29</v>
      </c>
    </row>
    <row r="32" spans="1:5" s="838" customFormat="1" ht="10.5" customHeight="1">
      <c r="A32" s="842" t="s">
        <v>2</v>
      </c>
      <c r="B32" s="839">
        <v>63</v>
      </c>
      <c r="C32" s="839">
        <v>22</v>
      </c>
      <c r="D32" s="839">
        <v>41</v>
      </c>
      <c r="E32" s="839">
        <v>1</v>
      </c>
    </row>
    <row r="33" spans="1:5" s="838" customFormat="1">
      <c r="A33" s="841" t="s">
        <v>1</v>
      </c>
      <c r="B33" s="839">
        <f>B32+B28+B24</f>
        <v>763</v>
      </c>
      <c r="C33" s="839">
        <f>C32+C28+C24</f>
        <v>182</v>
      </c>
      <c r="D33" s="839">
        <f>D32+D28+D24</f>
        <v>577</v>
      </c>
      <c r="E33" s="839">
        <v>195</v>
      </c>
    </row>
    <row r="34" spans="1:5" s="838" customFormat="1">
      <c r="A34" s="840" t="s">
        <v>290</v>
      </c>
      <c r="B34" s="839">
        <v>2021</v>
      </c>
      <c r="C34" s="839">
        <v>419</v>
      </c>
      <c r="D34" s="839">
        <v>1594</v>
      </c>
      <c r="E34" s="839">
        <v>555</v>
      </c>
    </row>
  </sheetData>
  <mergeCells count="5">
    <mergeCell ref="A2:A4"/>
    <mergeCell ref="B2:B4"/>
    <mergeCell ref="C2:E2"/>
    <mergeCell ref="C3:C4"/>
    <mergeCell ref="D3:E3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</worksheet>
</file>

<file path=xl/worksheets/sheet7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A20DE3-FF97-49BB-9BCB-7B5A1AE6FD7C}">
  <dimension ref="A1:G32"/>
  <sheetViews>
    <sheetView workbookViewId="0"/>
  </sheetViews>
  <sheetFormatPr defaultRowHeight="11.25"/>
  <cols>
    <col min="1" max="1" width="20.85546875" style="852" customWidth="1"/>
    <col min="2" max="5" width="12" style="852" customWidth="1"/>
    <col min="6" max="6" width="13.85546875" style="852" customWidth="1"/>
    <col min="7" max="7" width="12.5703125" style="852" customWidth="1"/>
    <col min="8" max="16384" width="9.140625" style="852"/>
  </cols>
  <sheetData>
    <row r="1" spans="1:7" s="862" customFormat="1" ht="15.75" thickBot="1">
      <c r="A1" s="864" t="s">
        <v>947</v>
      </c>
      <c r="B1" s="863"/>
      <c r="C1" s="863"/>
      <c r="D1" s="863"/>
      <c r="E1" s="863"/>
      <c r="F1" s="863"/>
    </row>
    <row r="2" spans="1:7" ht="63" customHeight="1">
      <c r="A2" s="861" t="s">
        <v>37</v>
      </c>
      <c r="B2" s="860" t="s">
        <v>946</v>
      </c>
      <c r="C2" s="860" t="s">
        <v>258</v>
      </c>
      <c r="D2" s="860" t="s">
        <v>257</v>
      </c>
      <c r="E2" s="860" t="s">
        <v>256</v>
      </c>
      <c r="F2" s="860" t="s">
        <v>255</v>
      </c>
      <c r="G2" s="859" t="s">
        <v>254</v>
      </c>
    </row>
    <row r="3" spans="1:7" s="853" customFormat="1" ht="15" customHeight="1">
      <c r="A3" s="853" t="s">
        <v>44</v>
      </c>
      <c r="B3" s="858">
        <v>579</v>
      </c>
      <c r="C3" s="858">
        <v>102</v>
      </c>
      <c r="D3" s="858">
        <v>337</v>
      </c>
      <c r="E3" s="858">
        <v>1018</v>
      </c>
      <c r="F3" s="858">
        <v>168</v>
      </c>
      <c r="G3" s="858">
        <v>1186</v>
      </c>
    </row>
    <row r="4" spans="1:7" ht="10.5" customHeight="1">
      <c r="A4" s="852" t="s">
        <v>28</v>
      </c>
      <c r="B4" s="858">
        <v>751</v>
      </c>
      <c r="C4" s="858">
        <v>176</v>
      </c>
      <c r="D4" s="858">
        <v>896</v>
      </c>
      <c r="E4" s="858">
        <v>1823</v>
      </c>
      <c r="F4" s="858">
        <v>102</v>
      </c>
      <c r="G4" s="858">
        <v>1925</v>
      </c>
    </row>
    <row r="5" spans="1:7" ht="10.5" customHeight="1">
      <c r="A5" s="857" t="s">
        <v>27</v>
      </c>
      <c r="B5" s="854">
        <v>1330</v>
      </c>
      <c r="C5" s="854">
        <v>278</v>
      </c>
      <c r="D5" s="854">
        <v>1233</v>
      </c>
      <c r="E5" s="854">
        <v>2841</v>
      </c>
      <c r="F5" s="854">
        <v>270</v>
      </c>
      <c r="G5" s="854">
        <v>3111</v>
      </c>
    </row>
    <row r="6" spans="1:7" ht="10.5" customHeight="1">
      <c r="A6" s="852" t="s">
        <v>26</v>
      </c>
      <c r="B6" s="858">
        <v>279</v>
      </c>
      <c r="C6" s="858">
        <v>74</v>
      </c>
      <c r="D6" s="858">
        <v>334</v>
      </c>
      <c r="E6" s="858">
        <v>687</v>
      </c>
      <c r="F6" s="858">
        <v>42</v>
      </c>
      <c r="G6" s="858">
        <v>729</v>
      </c>
    </row>
    <row r="7" spans="1:7" ht="10.5" customHeight="1">
      <c r="A7" s="852" t="s">
        <v>25</v>
      </c>
      <c r="B7" s="858">
        <v>237</v>
      </c>
      <c r="C7" s="858">
        <v>59</v>
      </c>
      <c r="D7" s="858">
        <v>285</v>
      </c>
      <c r="E7" s="858">
        <v>581</v>
      </c>
      <c r="F7" s="858">
        <v>40</v>
      </c>
      <c r="G7" s="858">
        <v>621</v>
      </c>
    </row>
    <row r="8" spans="1:7" ht="10.5" customHeight="1">
      <c r="A8" s="852" t="s">
        <v>24</v>
      </c>
      <c r="B8" s="858">
        <v>558</v>
      </c>
      <c r="C8" s="858">
        <v>67</v>
      </c>
      <c r="D8" s="858">
        <v>452</v>
      </c>
      <c r="E8" s="858">
        <v>1077</v>
      </c>
      <c r="F8" s="858">
        <v>46</v>
      </c>
      <c r="G8" s="858">
        <v>1123</v>
      </c>
    </row>
    <row r="9" spans="1:7" ht="10.5" customHeight="1">
      <c r="A9" s="857" t="s">
        <v>23</v>
      </c>
      <c r="B9" s="854">
        <v>1074</v>
      </c>
      <c r="C9" s="854">
        <v>200</v>
      </c>
      <c r="D9" s="854">
        <v>1071</v>
      </c>
      <c r="E9" s="854">
        <v>2345</v>
      </c>
      <c r="F9" s="854">
        <v>128</v>
      </c>
      <c r="G9" s="854">
        <v>2473</v>
      </c>
    </row>
    <row r="10" spans="1:7" ht="10.5" customHeight="1">
      <c r="A10" s="852" t="s">
        <v>22</v>
      </c>
      <c r="B10" s="858">
        <v>416</v>
      </c>
      <c r="C10" s="858">
        <v>94</v>
      </c>
      <c r="D10" s="858">
        <v>460</v>
      </c>
      <c r="E10" s="858">
        <v>970</v>
      </c>
      <c r="F10" s="858">
        <v>51</v>
      </c>
      <c r="G10" s="858">
        <v>1021</v>
      </c>
    </row>
    <row r="11" spans="1:7" ht="10.5" customHeight="1">
      <c r="A11" s="852" t="s">
        <v>21</v>
      </c>
      <c r="B11" s="858">
        <v>219</v>
      </c>
      <c r="C11" s="858">
        <v>48</v>
      </c>
      <c r="D11" s="858">
        <v>338</v>
      </c>
      <c r="E11" s="858">
        <v>605</v>
      </c>
      <c r="F11" s="858">
        <v>15</v>
      </c>
      <c r="G11" s="858">
        <v>620</v>
      </c>
    </row>
    <row r="12" spans="1:7" ht="10.5" customHeight="1">
      <c r="A12" s="852" t="s">
        <v>20</v>
      </c>
      <c r="B12" s="858">
        <v>357</v>
      </c>
      <c r="C12" s="858">
        <v>41</v>
      </c>
      <c r="D12" s="858">
        <v>427</v>
      </c>
      <c r="E12" s="858">
        <v>825</v>
      </c>
      <c r="F12" s="858">
        <v>33</v>
      </c>
      <c r="G12" s="858">
        <v>858</v>
      </c>
    </row>
    <row r="13" spans="1:7" ht="10.5" customHeight="1">
      <c r="A13" s="857" t="s">
        <v>19</v>
      </c>
      <c r="B13" s="854">
        <v>992</v>
      </c>
      <c r="C13" s="854">
        <v>183</v>
      </c>
      <c r="D13" s="854">
        <v>1225</v>
      </c>
      <c r="E13" s="854">
        <v>2400</v>
      </c>
      <c r="F13" s="854">
        <v>99</v>
      </c>
      <c r="G13" s="854">
        <v>2499</v>
      </c>
    </row>
    <row r="14" spans="1:7" ht="10.5" customHeight="1">
      <c r="A14" s="852" t="s">
        <v>18</v>
      </c>
      <c r="B14" s="858">
        <v>270</v>
      </c>
      <c r="C14" s="858">
        <v>41</v>
      </c>
      <c r="D14" s="858">
        <v>427</v>
      </c>
      <c r="E14" s="858">
        <v>738</v>
      </c>
      <c r="F14" s="858">
        <v>40</v>
      </c>
      <c r="G14" s="858">
        <v>778</v>
      </c>
    </row>
    <row r="15" spans="1:7" ht="10.5" customHeight="1">
      <c r="A15" s="852" t="s">
        <v>17</v>
      </c>
      <c r="B15" s="858">
        <v>610</v>
      </c>
      <c r="C15" s="858">
        <v>120</v>
      </c>
      <c r="D15" s="858">
        <v>514</v>
      </c>
      <c r="E15" s="858">
        <v>1244</v>
      </c>
      <c r="F15" s="858">
        <v>49</v>
      </c>
      <c r="G15" s="858">
        <v>1293</v>
      </c>
    </row>
    <row r="16" spans="1:7" ht="10.5" customHeight="1">
      <c r="A16" s="852" t="s">
        <v>16</v>
      </c>
      <c r="B16" s="858">
        <v>192</v>
      </c>
      <c r="C16" s="858">
        <v>35</v>
      </c>
      <c r="D16" s="858">
        <v>304</v>
      </c>
      <c r="E16" s="858">
        <v>531</v>
      </c>
      <c r="F16" s="858">
        <v>24</v>
      </c>
      <c r="G16" s="858">
        <v>555</v>
      </c>
    </row>
    <row r="17" spans="1:7" ht="10.5" customHeight="1">
      <c r="A17" s="857" t="s">
        <v>15</v>
      </c>
      <c r="B17" s="854">
        <v>1072</v>
      </c>
      <c r="C17" s="854">
        <v>196</v>
      </c>
      <c r="D17" s="854">
        <v>1245</v>
      </c>
      <c r="E17" s="854">
        <v>2513</v>
      </c>
      <c r="F17" s="854">
        <v>113</v>
      </c>
      <c r="G17" s="854">
        <v>2626</v>
      </c>
    </row>
    <row r="18" spans="1:7" ht="10.5" customHeight="1">
      <c r="A18" s="856" t="s">
        <v>868</v>
      </c>
      <c r="B18" s="854">
        <v>3138</v>
      </c>
      <c r="C18" s="854">
        <v>579</v>
      </c>
      <c r="D18" s="854">
        <v>3541</v>
      </c>
      <c r="E18" s="854">
        <v>7258</v>
      </c>
      <c r="F18" s="854">
        <v>340</v>
      </c>
      <c r="G18" s="854">
        <v>7598</v>
      </c>
    </row>
    <row r="19" spans="1:7" ht="10.5" customHeight="1">
      <c r="A19" s="852" t="s">
        <v>13</v>
      </c>
      <c r="B19" s="858">
        <v>447</v>
      </c>
      <c r="C19" s="858">
        <v>111</v>
      </c>
      <c r="D19" s="858">
        <v>753</v>
      </c>
      <c r="E19" s="858">
        <v>1311</v>
      </c>
      <c r="F19" s="858">
        <v>77</v>
      </c>
      <c r="G19" s="858">
        <v>1388</v>
      </c>
    </row>
    <row r="20" spans="1:7" ht="10.5" customHeight="1">
      <c r="A20" s="852" t="s">
        <v>12</v>
      </c>
      <c r="B20" s="858">
        <v>297</v>
      </c>
      <c r="C20" s="858">
        <v>76</v>
      </c>
      <c r="D20" s="858">
        <v>422</v>
      </c>
      <c r="E20" s="858">
        <v>795</v>
      </c>
      <c r="F20" s="858">
        <v>42</v>
      </c>
      <c r="G20" s="858">
        <v>837</v>
      </c>
    </row>
    <row r="21" spans="1:7" ht="10.5" customHeight="1">
      <c r="A21" s="852" t="s">
        <v>11</v>
      </c>
      <c r="B21" s="858">
        <v>147</v>
      </c>
      <c r="C21" s="858">
        <v>26</v>
      </c>
      <c r="D21" s="858">
        <v>263</v>
      </c>
      <c r="E21" s="858">
        <v>436</v>
      </c>
      <c r="F21" s="858">
        <v>18</v>
      </c>
      <c r="G21" s="858">
        <v>454</v>
      </c>
    </row>
    <row r="22" spans="1:7" ht="11.1" customHeight="1">
      <c r="A22" s="857" t="s">
        <v>10</v>
      </c>
      <c r="B22" s="854">
        <v>891</v>
      </c>
      <c r="C22" s="854">
        <v>213</v>
      </c>
      <c r="D22" s="854">
        <v>1438</v>
      </c>
      <c r="E22" s="854">
        <v>2542</v>
      </c>
      <c r="F22" s="854">
        <v>137</v>
      </c>
      <c r="G22" s="854">
        <v>2679</v>
      </c>
    </row>
    <row r="23" spans="1:7" ht="10.5" customHeight="1">
      <c r="A23" s="852" t="s">
        <v>158</v>
      </c>
      <c r="B23" s="858">
        <v>314</v>
      </c>
      <c r="C23" s="858">
        <v>76</v>
      </c>
      <c r="D23" s="858">
        <v>566</v>
      </c>
      <c r="E23" s="858">
        <v>956</v>
      </c>
      <c r="F23" s="858">
        <v>71</v>
      </c>
      <c r="G23" s="858">
        <v>1027</v>
      </c>
    </row>
    <row r="24" spans="1:7" ht="10.5" customHeight="1">
      <c r="A24" s="852" t="s">
        <v>8</v>
      </c>
      <c r="B24" s="858">
        <v>311</v>
      </c>
      <c r="C24" s="858">
        <v>73</v>
      </c>
      <c r="D24" s="858">
        <v>523</v>
      </c>
      <c r="E24" s="858">
        <v>907</v>
      </c>
      <c r="F24" s="858">
        <v>49</v>
      </c>
      <c r="G24" s="858">
        <v>956</v>
      </c>
    </row>
    <row r="25" spans="1:7" ht="10.5" customHeight="1">
      <c r="A25" s="852" t="s">
        <v>7</v>
      </c>
      <c r="B25" s="858">
        <v>506</v>
      </c>
      <c r="C25" s="858">
        <v>131</v>
      </c>
      <c r="D25" s="858">
        <v>912</v>
      </c>
      <c r="E25" s="858">
        <v>1549</v>
      </c>
      <c r="F25" s="858">
        <v>77</v>
      </c>
      <c r="G25" s="858">
        <v>1626</v>
      </c>
    </row>
    <row r="26" spans="1:7" ht="11.1" customHeight="1">
      <c r="A26" s="857" t="s">
        <v>6</v>
      </c>
      <c r="B26" s="854">
        <v>1131</v>
      </c>
      <c r="C26" s="854">
        <v>280</v>
      </c>
      <c r="D26" s="854">
        <v>2001</v>
      </c>
      <c r="E26" s="854">
        <v>3412</v>
      </c>
      <c r="F26" s="854">
        <v>197</v>
      </c>
      <c r="G26" s="854">
        <v>3609</v>
      </c>
    </row>
    <row r="27" spans="1:7" ht="10.5" customHeight="1">
      <c r="A27" s="852" t="s">
        <v>5</v>
      </c>
      <c r="B27" s="858">
        <v>474</v>
      </c>
      <c r="C27" s="858">
        <v>85</v>
      </c>
      <c r="D27" s="858">
        <v>637</v>
      </c>
      <c r="E27" s="858">
        <v>1196</v>
      </c>
      <c r="F27" s="858">
        <v>45</v>
      </c>
      <c r="G27" s="858">
        <v>1241</v>
      </c>
    </row>
    <row r="28" spans="1:7" ht="10.5" customHeight="1">
      <c r="A28" s="852" t="s">
        <v>4</v>
      </c>
      <c r="B28" s="858">
        <v>444</v>
      </c>
      <c r="C28" s="858">
        <v>98</v>
      </c>
      <c r="D28" s="858">
        <v>700</v>
      </c>
      <c r="E28" s="858">
        <v>1242</v>
      </c>
      <c r="F28" s="858">
        <v>49</v>
      </c>
      <c r="G28" s="858">
        <v>1291</v>
      </c>
    </row>
    <row r="29" spans="1:7" ht="10.5" customHeight="1">
      <c r="A29" s="852" t="s">
        <v>3</v>
      </c>
      <c r="B29" s="858">
        <v>372</v>
      </c>
      <c r="C29" s="858">
        <v>69</v>
      </c>
      <c r="D29" s="858">
        <v>452</v>
      </c>
      <c r="E29" s="858">
        <v>893</v>
      </c>
      <c r="F29" s="858">
        <v>60</v>
      </c>
      <c r="G29" s="858">
        <v>953</v>
      </c>
    </row>
    <row r="30" spans="1:7" ht="10.5" customHeight="1">
      <c r="A30" s="857" t="s">
        <v>2</v>
      </c>
      <c r="B30" s="854">
        <v>1290</v>
      </c>
      <c r="C30" s="854">
        <v>252</v>
      </c>
      <c r="D30" s="854">
        <v>1789</v>
      </c>
      <c r="E30" s="854">
        <v>3331</v>
      </c>
      <c r="F30" s="854">
        <v>154</v>
      </c>
      <c r="G30" s="854">
        <v>3485</v>
      </c>
    </row>
    <row r="31" spans="1:7" ht="10.5" customHeight="1">
      <c r="A31" s="856" t="s">
        <v>877</v>
      </c>
      <c r="B31" s="854">
        <v>3312</v>
      </c>
      <c r="C31" s="854">
        <v>745</v>
      </c>
      <c r="D31" s="854">
        <v>5228</v>
      </c>
      <c r="E31" s="854">
        <v>9285</v>
      </c>
      <c r="F31" s="854">
        <v>488</v>
      </c>
      <c r="G31" s="854">
        <v>9773</v>
      </c>
    </row>
    <row r="32" spans="1:7" s="853" customFormat="1" ht="11.25" customHeight="1">
      <c r="A32" s="855" t="s">
        <v>0</v>
      </c>
      <c r="B32" s="854">
        <v>7780</v>
      </c>
      <c r="C32" s="854">
        <v>1602</v>
      </c>
      <c r="D32" s="854">
        <v>10002</v>
      </c>
      <c r="E32" s="854">
        <v>19384</v>
      </c>
      <c r="F32" s="854">
        <v>1098</v>
      </c>
      <c r="G32" s="854">
        <v>20482</v>
      </c>
    </row>
  </sheetData>
  <pageMargins left="0.75" right="0.75" top="1" bottom="1" header="0.5" footer="0.5"/>
  <pageSetup paperSize="9" orientation="portrait" r:id="rId1"/>
  <headerFooter alignWithMargins="0"/>
  <legacyDrawing r:id="rId2"/>
</worksheet>
</file>

<file path=xl/worksheets/sheet7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496B87-62EF-46F4-8CC6-5827B7DC5DDA}">
  <dimension ref="A1:F33"/>
  <sheetViews>
    <sheetView workbookViewId="0"/>
  </sheetViews>
  <sheetFormatPr defaultRowHeight="12.75"/>
  <cols>
    <col min="1" max="1" width="22.7109375" style="865" customWidth="1"/>
    <col min="2" max="5" width="10.7109375" style="865" customWidth="1"/>
    <col min="6" max="6" width="11.85546875" style="865" customWidth="1"/>
    <col min="7" max="16384" width="9.140625" style="865"/>
  </cols>
  <sheetData>
    <row r="1" spans="1:6" ht="13.5" thickBot="1">
      <c r="A1" s="883" t="s">
        <v>953</v>
      </c>
      <c r="B1" s="883"/>
      <c r="C1" s="882"/>
      <c r="D1" s="882"/>
      <c r="E1" s="882"/>
      <c r="F1" s="882"/>
    </row>
    <row r="2" spans="1:6">
      <c r="A2" s="920" t="s">
        <v>37</v>
      </c>
      <c r="B2" s="920" t="s">
        <v>952</v>
      </c>
      <c r="C2" s="1115" t="s">
        <v>127</v>
      </c>
      <c r="D2" s="1115"/>
      <c r="E2" s="920" t="s">
        <v>951</v>
      </c>
      <c r="F2" s="920" t="s">
        <v>950</v>
      </c>
    </row>
    <row r="3" spans="1:6" ht="34.5" customHeight="1">
      <c r="A3" s="1114"/>
      <c r="B3" s="1114"/>
      <c r="C3" s="881" t="s">
        <v>949</v>
      </c>
      <c r="D3" s="881" t="s">
        <v>948</v>
      </c>
      <c r="E3" s="1114"/>
      <c r="F3" s="1114"/>
    </row>
    <row r="4" spans="1:6">
      <c r="A4" s="880" t="s">
        <v>44</v>
      </c>
      <c r="B4" s="872">
        <v>63.6</v>
      </c>
      <c r="C4" s="872">
        <v>32.299999999999997</v>
      </c>
      <c r="D4" s="872">
        <v>0.7</v>
      </c>
      <c r="E4" s="878">
        <v>12.111517367458866</v>
      </c>
      <c r="F4" s="817">
        <v>291</v>
      </c>
    </row>
    <row r="5" spans="1:6">
      <c r="A5" s="873" t="s">
        <v>28</v>
      </c>
      <c r="B5" s="872">
        <v>2718.5</v>
      </c>
      <c r="C5" s="872">
        <v>232.4</v>
      </c>
      <c r="D5" s="872">
        <v>257.3</v>
      </c>
      <c r="E5" s="878">
        <v>42.538642331152026</v>
      </c>
      <c r="F5" s="813">
        <v>272</v>
      </c>
    </row>
    <row r="6" spans="1:6">
      <c r="A6" s="879" t="s">
        <v>27</v>
      </c>
      <c r="B6" s="867">
        <v>2782.1</v>
      </c>
      <c r="C6" s="867">
        <v>264.7</v>
      </c>
      <c r="D6" s="867">
        <v>258</v>
      </c>
      <c r="E6" s="877">
        <v>40.22828950602824</v>
      </c>
      <c r="F6" s="770">
        <v>563</v>
      </c>
    </row>
    <row r="7" spans="1:6">
      <c r="A7" s="873" t="s">
        <v>26</v>
      </c>
      <c r="B7" s="872">
        <v>1507.2</v>
      </c>
      <c r="C7" s="872">
        <v>144</v>
      </c>
      <c r="D7" s="872">
        <v>163.6</v>
      </c>
      <c r="E7" s="878">
        <v>34.581021737035563</v>
      </c>
      <c r="F7" s="813">
        <v>112</v>
      </c>
    </row>
    <row r="8" spans="1:6">
      <c r="A8" s="873" t="s">
        <v>25</v>
      </c>
      <c r="B8" s="872">
        <v>894.6</v>
      </c>
      <c r="C8" s="872">
        <v>49.6</v>
      </c>
      <c r="D8" s="872">
        <v>109.9</v>
      </c>
      <c r="E8" s="878">
        <v>39.502444064698167</v>
      </c>
      <c r="F8" s="813">
        <v>70</v>
      </c>
    </row>
    <row r="9" spans="1:6">
      <c r="A9" s="875" t="s">
        <v>24</v>
      </c>
      <c r="B9" s="872">
        <v>1650.3</v>
      </c>
      <c r="C9" s="872">
        <v>8</v>
      </c>
      <c r="D9" s="872">
        <v>88.7</v>
      </c>
      <c r="E9" s="878">
        <v>36.731941186159247</v>
      </c>
      <c r="F9" s="813">
        <v>91</v>
      </c>
    </row>
    <row r="10" spans="1:6">
      <c r="A10" s="870" t="s">
        <v>23</v>
      </c>
      <c r="B10" s="867">
        <v>4052.1</v>
      </c>
      <c r="C10" s="867">
        <v>201.6</v>
      </c>
      <c r="D10" s="867">
        <v>362.2</v>
      </c>
      <c r="E10" s="877">
        <v>36.453024707739786</v>
      </c>
      <c r="F10" s="770">
        <v>273</v>
      </c>
    </row>
    <row r="11" spans="1:6">
      <c r="A11" s="873" t="s">
        <v>22</v>
      </c>
      <c r="B11" s="872">
        <v>1761.9</v>
      </c>
      <c r="C11" s="872">
        <v>94.1</v>
      </c>
      <c r="D11" s="872">
        <v>98.5</v>
      </c>
      <c r="E11" s="878">
        <v>41.86775975761897</v>
      </c>
      <c r="F11" s="813">
        <v>88</v>
      </c>
    </row>
    <row r="12" spans="1:6">
      <c r="A12" s="875" t="s">
        <v>21</v>
      </c>
      <c r="B12" s="872">
        <v>1542</v>
      </c>
      <c r="C12" s="872" t="s">
        <v>29</v>
      </c>
      <c r="D12" s="872">
        <v>80.099999999999994</v>
      </c>
      <c r="E12" s="878">
        <v>46.221497492588675</v>
      </c>
      <c r="F12" s="813">
        <v>56</v>
      </c>
    </row>
    <row r="13" spans="1:6">
      <c r="A13" s="873" t="s">
        <v>20</v>
      </c>
      <c r="B13" s="872">
        <v>1725.3</v>
      </c>
      <c r="C13" s="872">
        <v>68.2</v>
      </c>
      <c r="D13" s="872">
        <v>45.9</v>
      </c>
      <c r="E13" s="878">
        <v>45.594488386658597</v>
      </c>
      <c r="F13" s="813">
        <v>72</v>
      </c>
    </row>
    <row r="14" spans="1:6">
      <c r="A14" s="870" t="s">
        <v>19</v>
      </c>
      <c r="B14" s="867">
        <v>5029.2</v>
      </c>
      <c r="C14" s="867">
        <v>162.30000000000001</v>
      </c>
      <c r="D14" s="867">
        <v>224.5</v>
      </c>
      <c r="E14" s="877">
        <v>44.394736400735511</v>
      </c>
      <c r="F14" s="770">
        <v>216</v>
      </c>
    </row>
    <row r="15" spans="1:6">
      <c r="A15" s="875" t="s">
        <v>18</v>
      </c>
      <c r="B15" s="872">
        <v>1716.8</v>
      </c>
      <c r="C15" s="872">
        <v>50.7</v>
      </c>
      <c r="D15" s="872">
        <v>85.3</v>
      </c>
      <c r="E15" s="871">
        <v>38.757362386304891</v>
      </c>
      <c r="F15" s="813">
        <v>65</v>
      </c>
    </row>
    <row r="16" spans="1:6">
      <c r="A16" s="875" t="s">
        <v>17</v>
      </c>
      <c r="B16" s="872">
        <v>1766.4</v>
      </c>
      <c r="C16" s="872">
        <v>113</v>
      </c>
      <c r="D16" s="872">
        <v>110.6</v>
      </c>
      <c r="E16" s="871">
        <v>29.265092298363449</v>
      </c>
      <c r="F16" s="813">
        <v>85</v>
      </c>
    </row>
    <row r="17" spans="1:6">
      <c r="A17" s="873" t="s">
        <v>16</v>
      </c>
      <c r="B17" s="872">
        <v>1216.4000000000001</v>
      </c>
      <c r="C17" s="872">
        <v>99.2</v>
      </c>
      <c r="D17" s="872">
        <v>78.400000000000006</v>
      </c>
      <c r="E17" s="871">
        <v>32.846646342286682</v>
      </c>
      <c r="F17" s="813">
        <v>66</v>
      </c>
    </row>
    <row r="18" spans="1:6">
      <c r="A18" s="870" t="s">
        <v>15</v>
      </c>
      <c r="B18" s="867">
        <v>4699.6000000000004</v>
      </c>
      <c r="C18" s="867">
        <v>262.89999999999998</v>
      </c>
      <c r="D18" s="867">
        <v>274.3</v>
      </c>
      <c r="E18" s="866">
        <v>33.168792708455378</v>
      </c>
      <c r="F18" s="770">
        <v>216</v>
      </c>
    </row>
    <row r="19" spans="1:6">
      <c r="A19" s="876" t="s">
        <v>14</v>
      </c>
      <c r="B19" s="867">
        <v>13780.9</v>
      </c>
      <c r="C19" s="867">
        <v>626.79999999999995</v>
      </c>
      <c r="D19" s="867">
        <v>861</v>
      </c>
      <c r="E19" s="866">
        <v>37.639301385898918</v>
      </c>
      <c r="F19" s="770">
        <v>705</v>
      </c>
    </row>
    <row r="20" spans="1:6">
      <c r="A20" s="873" t="s">
        <v>13</v>
      </c>
      <c r="B20" s="872">
        <v>2586.6999999999998</v>
      </c>
      <c r="C20" s="872">
        <v>71</v>
      </c>
      <c r="D20" s="872">
        <v>112.9</v>
      </c>
      <c r="E20" s="871">
        <v>35.678620689655169</v>
      </c>
      <c r="F20" s="813">
        <v>121</v>
      </c>
    </row>
    <row r="21" spans="1:6">
      <c r="A21" s="873" t="s">
        <v>12</v>
      </c>
      <c r="B21" s="872">
        <v>1274.0999999999999</v>
      </c>
      <c r="C21" s="872">
        <v>74.7</v>
      </c>
      <c r="D21" s="872">
        <v>98</v>
      </c>
      <c r="E21" s="871">
        <v>35.029211629665262</v>
      </c>
      <c r="F21" s="813">
        <v>78</v>
      </c>
    </row>
    <row r="22" spans="1:6">
      <c r="A22" s="875" t="s">
        <v>11</v>
      </c>
      <c r="B22" s="872">
        <v>944.3</v>
      </c>
      <c r="C22" s="872" t="s">
        <v>29</v>
      </c>
      <c r="D22" s="872">
        <v>84.5</v>
      </c>
      <c r="E22" s="871">
        <v>37.096691822071016</v>
      </c>
      <c r="F22" s="813">
        <v>30</v>
      </c>
    </row>
    <row r="23" spans="1:6">
      <c r="A23" s="870" t="s">
        <v>10</v>
      </c>
      <c r="B23" s="867">
        <v>4805.1000000000004</v>
      </c>
      <c r="C23" s="867">
        <v>145.69999999999999</v>
      </c>
      <c r="D23" s="867">
        <v>295.39999999999998</v>
      </c>
      <c r="E23" s="866">
        <v>35.771501910255218</v>
      </c>
      <c r="F23" s="770">
        <v>229</v>
      </c>
    </row>
    <row r="24" spans="1:6">
      <c r="A24" s="873" t="s">
        <v>158</v>
      </c>
      <c r="B24" s="872">
        <v>1669.3</v>
      </c>
      <c r="C24" s="872">
        <v>89.1</v>
      </c>
      <c r="D24" s="872">
        <v>147.6</v>
      </c>
      <c r="E24" s="871">
        <v>26.878413540807916</v>
      </c>
      <c r="F24" s="813">
        <v>120</v>
      </c>
    </row>
    <row r="25" spans="1:6">
      <c r="A25" s="875" t="s">
        <v>8</v>
      </c>
      <c r="B25" s="872">
        <v>1329.6</v>
      </c>
      <c r="C25" s="872" t="s">
        <v>29</v>
      </c>
      <c r="D25" s="872">
        <v>112</v>
      </c>
      <c r="E25" s="871">
        <v>23.820699786803299</v>
      </c>
      <c r="F25" s="813">
        <v>98</v>
      </c>
    </row>
    <row r="26" spans="1:6">
      <c r="A26" s="875" t="s">
        <v>7</v>
      </c>
      <c r="B26" s="872">
        <v>2157.1999999999998</v>
      </c>
      <c r="C26" s="872">
        <v>19.100000000000001</v>
      </c>
      <c r="D26" s="872">
        <v>180.1</v>
      </c>
      <c r="E26" s="871">
        <v>36.337603490242643</v>
      </c>
      <c r="F26" s="813">
        <v>104</v>
      </c>
    </row>
    <row r="27" spans="1:6">
      <c r="A27" s="874" t="s">
        <v>6</v>
      </c>
      <c r="B27" s="867">
        <v>5156.1000000000004</v>
      </c>
      <c r="C27" s="867">
        <v>108.2</v>
      </c>
      <c r="D27" s="867">
        <v>439.7</v>
      </c>
      <c r="E27" s="866">
        <v>29.083170274823857</v>
      </c>
      <c r="F27" s="770">
        <v>322</v>
      </c>
    </row>
    <row r="28" spans="1:6">
      <c r="A28" s="873" t="s">
        <v>5</v>
      </c>
      <c r="B28" s="872">
        <v>2239.5</v>
      </c>
      <c r="C28" s="872">
        <v>77.2</v>
      </c>
      <c r="D28" s="872">
        <v>106.3</v>
      </c>
      <c r="E28" s="871">
        <v>26.519529362726058</v>
      </c>
      <c r="F28" s="813">
        <v>175</v>
      </c>
    </row>
    <row r="29" spans="1:6">
      <c r="A29" s="873" t="s">
        <v>4</v>
      </c>
      <c r="B29" s="872">
        <v>1465.4</v>
      </c>
      <c r="C29" s="872" t="s">
        <v>29</v>
      </c>
      <c r="D29" s="872">
        <v>80.2</v>
      </c>
      <c r="E29" s="871">
        <v>26.029852443029725</v>
      </c>
      <c r="F29" s="813">
        <v>108</v>
      </c>
    </row>
    <row r="30" spans="1:6">
      <c r="A30" s="873" t="s">
        <v>3</v>
      </c>
      <c r="B30" s="872">
        <v>1468.9</v>
      </c>
      <c r="C30" s="872">
        <v>81.400000000000006</v>
      </c>
      <c r="D30" s="872">
        <v>113.2</v>
      </c>
      <c r="E30" s="871">
        <v>34.458814339033076</v>
      </c>
      <c r="F30" s="813">
        <v>104</v>
      </c>
    </row>
    <row r="31" spans="1:6">
      <c r="A31" s="870" t="s">
        <v>2</v>
      </c>
      <c r="B31" s="867">
        <v>5173.8</v>
      </c>
      <c r="C31" s="867">
        <v>158.6</v>
      </c>
      <c r="D31" s="867">
        <v>299.7</v>
      </c>
      <c r="E31" s="866">
        <v>28.214807293160671</v>
      </c>
      <c r="F31" s="770">
        <v>387</v>
      </c>
    </row>
    <row r="32" spans="1:6">
      <c r="A32" s="869" t="s">
        <v>877</v>
      </c>
      <c r="B32" s="867">
        <v>15135</v>
      </c>
      <c r="C32" s="867">
        <v>412.5</v>
      </c>
      <c r="D32" s="867">
        <v>1034.8</v>
      </c>
      <c r="E32" s="866">
        <v>30.576529710346222</v>
      </c>
      <c r="F32" s="770">
        <v>938</v>
      </c>
    </row>
    <row r="33" spans="1:6">
      <c r="A33" s="868" t="s">
        <v>0</v>
      </c>
      <c r="B33" s="867">
        <v>31698</v>
      </c>
      <c r="C33" s="867">
        <v>1304</v>
      </c>
      <c r="D33" s="867">
        <v>2153.8000000000002</v>
      </c>
      <c r="E33" s="866">
        <v>34.073762418224526</v>
      </c>
      <c r="F33" s="770">
        <v>2206</v>
      </c>
    </row>
  </sheetData>
  <mergeCells count="5">
    <mergeCell ref="F2:F3"/>
    <mergeCell ref="A2:A3"/>
    <mergeCell ref="B2:B3"/>
    <mergeCell ref="C2:D2"/>
    <mergeCell ref="E2:E3"/>
  </mergeCells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  <legacyDrawing r:id="rId2"/>
</worksheet>
</file>

<file path=xl/worksheets/sheet7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1F7219-363C-4F6C-92ED-ED96DA92C249}">
  <dimension ref="A1:H33"/>
  <sheetViews>
    <sheetView workbookViewId="0"/>
  </sheetViews>
  <sheetFormatPr defaultRowHeight="15"/>
  <cols>
    <col min="1" max="1" width="21" style="807" customWidth="1"/>
    <col min="2" max="8" width="9.85546875" style="807" customWidth="1"/>
    <col min="9" max="16384" width="9.140625" style="807"/>
  </cols>
  <sheetData>
    <row r="1" spans="1:8" ht="15.75" thickBot="1">
      <c r="A1" s="890" t="s">
        <v>961</v>
      </c>
      <c r="B1" s="887"/>
      <c r="C1" s="887"/>
      <c r="D1" s="887"/>
      <c r="E1" s="887"/>
      <c r="F1" s="887"/>
      <c r="G1" s="887"/>
      <c r="H1" s="887"/>
    </row>
    <row r="2" spans="1:8">
      <c r="A2" s="1116" t="s">
        <v>37</v>
      </c>
      <c r="B2" s="1118" t="s">
        <v>960</v>
      </c>
      <c r="C2" s="1121" t="s">
        <v>127</v>
      </c>
      <c r="D2" s="1122"/>
      <c r="E2" s="1123"/>
      <c r="F2" s="1118" t="s">
        <v>959</v>
      </c>
      <c r="G2" s="1118" t="s">
        <v>958</v>
      </c>
      <c r="H2" s="1119" t="s">
        <v>957</v>
      </c>
    </row>
    <row r="3" spans="1:8" ht="58.5" customHeight="1">
      <c r="A3" s="1117"/>
      <c r="B3" s="1070"/>
      <c r="C3" s="889" t="s">
        <v>956</v>
      </c>
      <c r="D3" s="889" t="s">
        <v>955</v>
      </c>
      <c r="E3" s="889" t="s">
        <v>954</v>
      </c>
      <c r="F3" s="1070"/>
      <c r="G3" s="1070"/>
      <c r="H3" s="1120"/>
    </row>
    <row r="4" spans="1:8">
      <c r="A4" s="887" t="s">
        <v>44</v>
      </c>
      <c r="B4" s="886">
        <v>588412</v>
      </c>
      <c r="C4" s="886">
        <v>506524</v>
      </c>
      <c r="D4" s="886">
        <v>75291</v>
      </c>
      <c r="E4" s="886">
        <v>3842</v>
      </c>
      <c r="F4" s="886">
        <v>182286</v>
      </c>
      <c r="G4" s="886">
        <v>34</v>
      </c>
      <c r="H4" s="886">
        <v>574928</v>
      </c>
    </row>
    <row r="5" spans="1:8">
      <c r="A5" s="887" t="s">
        <v>28</v>
      </c>
      <c r="B5" s="886">
        <v>275608</v>
      </c>
      <c r="C5" s="886">
        <v>255852</v>
      </c>
      <c r="D5" s="886">
        <v>17801</v>
      </c>
      <c r="E5" s="886">
        <v>1038</v>
      </c>
      <c r="F5" s="886">
        <v>32696</v>
      </c>
      <c r="G5" s="886">
        <v>22</v>
      </c>
      <c r="H5" s="886">
        <v>230322</v>
      </c>
    </row>
    <row r="6" spans="1:8">
      <c r="A6" s="885" t="s">
        <v>27</v>
      </c>
      <c r="B6" s="751">
        <f>SUM(B4:B5)</f>
        <v>864020</v>
      </c>
      <c r="C6" s="751">
        <f>SUM(C4:C5)</f>
        <v>762376</v>
      </c>
      <c r="D6" s="751">
        <f>SUM(D4:D5)</f>
        <v>93092</v>
      </c>
      <c r="E6" s="751">
        <f>SUM(E4:E5)</f>
        <v>4880</v>
      </c>
      <c r="F6" s="751">
        <f>SUM(F4:F5)</f>
        <v>214982</v>
      </c>
      <c r="G6" s="751">
        <v>29</v>
      </c>
      <c r="H6" s="751">
        <f>SUM(H4:H5)</f>
        <v>805250</v>
      </c>
    </row>
    <row r="7" spans="1:8">
      <c r="A7" s="887" t="s">
        <v>26</v>
      </c>
      <c r="B7" s="886">
        <v>105720</v>
      </c>
      <c r="C7" s="886">
        <v>95697</v>
      </c>
      <c r="D7" s="886">
        <v>9385</v>
      </c>
      <c r="E7" s="887">
        <v>371</v>
      </c>
      <c r="F7" s="886">
        <v>12274</v>
      </c>
      <c r="G7" s="886">
        <v>25</v>
      </c>
      <c r="H7" s="886">
        <v>91922</v>
      </c>
    </row>
    <row r="8" spans="1:8">
      <c r="A8" s="887" t="s">
        <v>25</v>
      </c>
      <c r="B8" s="886">
        <v>81194</v>
      </c>
      <c r="C8" s="886">
        <v>74824</v>
      </c>
      <c r="D8" s="886">
        <v>5928</v>
      </c>
      <c r="E8" s="887">
        <v>280</v>
      </c>
      <c r="F8" s="886">
        <v>10130</v>
      </c>
      <c r="G8" s="886">
        <v>26</v>
      </c>
      <c r="H8" s="886">
        <v>82568</v>
      </c>
    </row>
    <row r="9" spans="1:8">
      <c r="A9" s="887" t="s">
        <v>24</v>
      </c>
      <c r="B9" s="886">
        <v>94968</v>
      </c>
      <c r="C9" s="886">
        <v>86903</v>
      </c>
      <c r="D9" s="886">
        <v>7191</v>
      </c>
      <c r="E9" s="887">
        <v>540</v>
      </c>
      <c r="F9" s="886">
        <v>8570</v>
      </c>
      <c r="G9" s="886">
        <v>27</v>
      </c>
      <c r="H9" s="886">
        <v>92739</v>
      </c>
    </row>
    <row r="10" spans="1:8">
      <c r="A10" s="885" t="s">
        <v>23</v>
      </c>
      <c r="B10" s="751">
        <f>SUM(B7:B9)</f>
        <v>281882</v>
      </c>
      <c r="C10" s="751">
        <f>SUM(C7:C9)</f>
        <v>257424</v>
      </c>
      <c r="D10" s="751">
        <f>SUM(D7:D9)</f>
        <v>22504</v>
      </c>
      <c r="E10" s="751">
        <f>SUM(E7:E9)</f>
        <v>1191</v>
      </c>
      <c r="F10" s="751">
        <f>SUM(F7:F9)</f>
        <v>30974</v>
      </c>
      <c r="G10" s="751">
        <v>26</v>
      </c>
      <c r="H10" s="751">
        <f>SUM(H7:H9)</f>
        <v>267229</v>
      </c>
    </row>
    <row r="11" spans="1:8">
      <c r="A11" s="887" t="s">
        <v>22</v>
      </c>
      <c r="B11" s="886">
        <v>120054</v>
      </c>
      <c r="C11" s="886">
        <v>109516</v>
      </c>
      <c r="D11" s="886">
        <v>9405</v>
      </c>
      <c r="E11" s="887">
        <v>654</v>
      </c>
      <c r="F11" s="886">
        <v>21232</v>
      </c>
      <c r="G11" s="886">
        <v>27</v>
      </c>
      <c r="H11" s="886">
        <v>115157</v>
      </c>
    </row>
    <row r="12" spans="1:8">
      <c r="A12" s="887" t="s">
        <v>21</v>
      </c>
      <c r="B12" s="886">
        <v>65891</v>
      </c>
      <c r="C12" s="886">
        <v>58695</v>
      </c>
      <c r="D12" s="886">
        <v>6553</v>
      </c>
      <c r="E12" s="887">
        <v>469</v>
      </c>
      <c r="F12" s="886">
        <v>8312</v>
      </c>
      <c r="G12" s="886">
        <v>26</v>
      </c>
      <c r="H12" s="886">
        <v>56744</v>
      </c>
    </row>
    <row r="13" spans="1:8">
      <c r="A13" s="887" t="s">
        <v>20</v>
      </c>
      <c r="B13" s="886">
        <v>72630</v>
      </c>
      <c r="C13" s="886">
        <v>65375</v>
      </c>
      <c r="D13" s="886">
        <v>6502</v>
      </c>
      <c r="E13" s="887">
        <v>481</v>
      </c>
      <c r="F13" s="886">
        <v>11868</v>
      </c>
      <c r="G13" s="886">
        <v>25</v>
      </c>
      <c r="H13" s="886">
        <v>69889</v>
      </c>
    </row>
    <row r="14" spans="1:8">
      <c r="A14" s="885" t="s">
        <v>19</v>
      </c>
      <c r="B14" s="751">
        <f>SUM(B11:B13)</f>
        <v>258575</v>
      </c>
      <c r="C14" s="751">
        <f>SUM(C11:C13)</f>
        <v>233586</v>
      </c>
      <c r="D14" s="751">
        <f>SUM(D11:D13)</f>
        <v>22460</v>
      </c>
      <c r="E14" s="751">
        <f>SUM(E11:E13)</f>
        <v>1604</v>
      </c>
      <c r="F14" s="751">
        <f>SUM(F11:F13)</f>
        <v>41412</v>
      </c>
      <c r="G14" s="751">
        <v>26</v>
      </c>
      <c r="H14" s="751">
        <f>SUM(H11:H13)</f>
        <v>241790</v>
      </c>
    </row>
    <row r="15" spans="1:8">
      <c r="A15" s="887" t="s">
        <v>18</v>
      </c>
      <c r="B15" s="886">
        <v>98460</v>
      </c>
      <c r="C15" s="886">
        <v>88822</v>
      </c>
      <c r="D15" s="886">
        <v>8710</v>
      </c>
      <c r="E15" s="887">
        <v>626</v>
      </c>
      <c r="F15" s="886">
        <v>15826</v>
      </c>
      <c r="G15" s="886">
        <v>25</v>
      </c>
      <c r="H15" s="886">
        <v>85732</v>
      </c>
    </row>
    <row r="16" spans="1:8">
      <c r="A16" s="887" t="s">
        <v>17</v>
      </c>
      <c r="B16" s="886">
        <v>64478</v>
      </c>
      <c r="C16" s="886">
        <v>57838</v>
      </c>
      <c r="D16" s="886">
        <v>6065</v>
      </c>
      <c r="E16" s="887">
        <v>414</v>
      </c>
      <c r="F16" s="886">
        <v>10808</v>
      </c>
      <c r="G16" s="886">
        <v>20</v>
      </c>
      <c r="H16" s="886">
        <v>58990</v>
      </c>
    </row>
    <row r="17" spans="1:8">
      <c r="A17" s="887" t="s">
        <v>16</v>
      </c>
      <c r="B17" s="886">
        <v>59907</v>
      </c>
      <c r="C17" s="886">
        <v>53471</v>
      </c>
      <c r="D17" s="886">
        <v>5990</v>
      </c>
      <c r="E17" s="887">
        <v>275</v>
      </c>
      <c r="F17" s="886">
        <v>7846</v>
      </c>
      <c r="G17" s="886">
        <v>26</v>
      </c>
      <c r="H17" s="886">
        <v>61613</v>
      </c>
    </row>
    <row r="18" spans="1:8">
      <c r="A18" s="885" t="s">
        <v>15</v>
      </c>
      <c r="B18" s="751">
        <f>SUM(B15:B17)</f>
        <v>222845</v>
      </c>
      <c r="C18" s="751">
        <f>SUM(C15:C17)</f>
        <v>200131</v>
      </c>
      <c r="D18" s="751">
        <f>SUM(D15:D17)</f>
        <v>20765</v>
      </c>
      <c r="E18" s="751">
        <f>SUM(E15:E17)</f>
        <v>1315</v>
      </c>
      <c r="F18" s="751">
        <f>SUM(F15:F17)</f>
        <v>34480</v>
      </c>
      <c r="G18" s="751">
        <v>24</v>
      </c>
      <c r="H18" s="751">
        <f>SUM(H15:H17)</f>
        <v>206335</v>
      </c>
    </row>
    <row r="19" spans="1:8">
      <c r="A19" s="884" t="s">
        <v>14</v>
      </c>
      <c r="B19" s="751">
        <f>SUM(B18,B14,B10)</f>
        <v>763302</v>
      </c>
      <c r="C19" s="751">
        <f>SUM(C18,C14,C10)</f>
        <v>691141</v>
      </c>
      <c r="D19" s="751">
        <f>SUM(D18,D14,D10)</f>
        <v>65729</v>
      </c>
      <c r="E19" s="751">
        <f>SUM(E18,E14,E10)</f>
        <v>4110</v>
      </c>
      <c r="F19" s="751">
        <f>SUM(F18,F14,F10)</f>
        <v>106866</v>
      </c>
      <c r="G19" s="751">
        <v>25</v>
      </c>
      <c r="H19" s="751">
        <f>SUM(H18,H14,H10)</f>
        <v>715354</v>
      </c>
    </row>
    <row r="20" spans="1:8">
      <c r="A20" s="887" t="s">
        <v>13</v>
      </c>
      <c r="B20" s="886">
        <v>153701</v>
      </c>
      <c r="C20" s="886">
        <v>138051</v>
      </c>
      <c r="D20" s="886">
        <v>13965</v>
      </c>
      <c r="E20" s="886">
        <v>946</v>
      </c>
      <c r="F20" s="886">
        <v>20084</v>
      </c>
      <c r="G20" s="886">
        <v>23</v>
      </c>
      <c r="H20" s="886">
        <v>138036</v>
      </c>
    </row>
    <row r="21" spans="1:8">
      <c r="A21" s="887" t="s">
        <v>12</v>
      </c>
      <c r="B21" s="886">
        <v>78519</v>
      </c>
      <c r="C21" s="886">
        <v>70827</v>
      </c>
      <c r="D21" s="886">
        <v>7125</v>
      </c>
      <c r="E21" s="887">
        <v>458</v>
      </c>
      <c r="F21" s="886">
        <v>10424</v>
      </c>
      <c r="G21" s="886">
        <v>26</v>
      </c>
      <c r="H21" s="886">
        <v>55126</v>
      </c>
    </row>
    <row r="22" spans="1:8">
      <c r="A22" s="887" t="s">
        <v>11</v>
      </c>
      <c r="B22" s="886">
        <v>47894</v>
      </c>
      <c r="C22" s="886">
        <v>43260</v>
      </c>
      <c r="D22" s="886">
        <v>4089</v>
      </c>
      <c r="E22" s="887">
        <v>289</v>
      </c>
      <c r="F22" s="886">
        <v>3546</v>
      </c>
      <c r="G22" s="886">
        <v>24</v>
      </c>
      <c r="H22" s="886">
        <v>41926</v>
      </c>
    </row>
    <row r="23" spans="1:8">
      <c r="A23" s="885" t="s">
        <v>10</v>
      </c>
      <c r="B23" s="751">
        <f>SUM(B20:B22)</f>
        <v>280114</v>
      </c>
      <c r="C23" s="751">
        <f>SUM(C20:C22)</f>
        <v>252138</v>
      </c>
      <c r="D23" s="751">
        <f>SUM(D20:D22)</f>
        <v>25179</v>
      </c>
      <c r="E23" s="751">
        <f>SUM(E20:E22)</f>
        <v>1693</v>
      </c>
      <c r="F23" s="751">
        <f>SUM(F20:F22)</f>
        <v>34054</v>
      </c>
      <c r="G23" s="751">
        <v>24</v>
      </c>
      <c r="H23" s="751">
        <f>SUM(H20:H22)</f>
        <v>235088</v>
      </c>
    </row>
    <row r="24" spans="1:8">
      <c r="A24" s="887" t="s">
        <v>9</v>
      </c>
      <c r="B24" s="886">
        <v>113979</v>
      </c>
      <c r="C24" s="886">
        <v>103686</v>
      </c>
      <c r="D24" s="886">
        <v>9548</v>
      </c>
      <c r="E24" s="887">
        <v>455</v>
      </c>
      <c r="F24" s="886">
        <v>16322</v>
      </c>
      <c r="G24" s="886">
        <v>21</v>
      </c>
      <c r="H24" s="886">
        <v>95373</v>
      </c>
    </row>
    <row r="25" spans="1:8">
      <c r="A25" s="887" t="s">
        <v>8</v>
      </c>
      <c r="B25" s="886">
        <v>86572</v>
      </c>
      <c r="C25" s="886">
        <v>79752</v>
      </c>
      <c r="D25" s="886">
        <v>6217</v>
      </c>
      <c r="E25" s="887">
        <v>322</v>
      </c>
      <c r="F25" s="886">
        <v>10182</v>
      </c>
      <c r="G25" s="886">
        <v>23</v>
      </c>
      <c r="H25" s="886">
        <v>58173</v>
      </c>
    </row>
    <row r="26" spans="1:8">
      <c r="A26" s="887" t="s">
        <v>7</v>
      </c>
      <c r="B26" s="886">
        <v>93367</v>
      </c>
      <c r="C26" s="886">
        <v>84030</v>
      </c>
      <c r="D26" s="886">
        <v>8622</v>
      </c>
      <c r="E26" s="887">
        <v>523</v>
      </c>
      <c r="F26" s="886">
        <v>12918</v>
      </c>
      <c r="G26" s="886">
        <v>17</v>
      </c>
      <c r="H26" s="886">
        <v>67664</v>
      </c>
    </row>
    <row r="27" spans="1:8">
      <c r="A27" s="885" t="s">
        <v>6</v>
      </c>
      <c r="B27" s="751">
        <f>SUM(B24:B26)</f>
        <v>293918</v>
      </c>
      <c r="C27" s="751">
        <f>SUM(C24:C26)</f>
        <v>267468</v>
      </c>
      <c r="D27" s="751">
        <f>SUM(D24:D26)</f>
        <v>24387</v>
      </c>
      <c r="E27" s="751">
        <f>SUM(E24:E26)</f>
        <v>1300</v>
      </c>
      <c r="F27" s="751">
        <f>SUM(F24:F26)</f>
        <v>39422</v>
      </c>
      <c r="G27" s="751">
        <v>20</v>
      </c>
      <c r="H27" s="751">
        <f>SUM(H24:H26)</f>
        <v>221210</v>
      </c>
    </row>
    <row r="28" spans="1:8">
      <c r="A28" s="887" t="s">
        <v>5</v>
      </c>
      <c r="B28" s="886">
        <v>105086</v>
      </c>
      <c r="C28" s="886">
        <v>95358</v>
      </c>
      <c r="D28" s="886">
        <v>9126</v>
      </c>
      <c r="E28" s="887">
        <v>465</v>
      </c>
      <c r="F28" s="886">
        <v>13074</v>
      </c>
      <c r="G28" s="886">
        <v>20</v>
      </c>
      <c r="H28" s="886">
        <v>90647</v>
      </c>
    </row>
    <row r="29" spans="1:8">
      <c r="A29" s="887" t="s">
        <v>4</v>
      </c>
      <c r="B29" s="886">
        <v>81089</v>
      </c>
      <c r="C29" s="886">
        <v>72975</v>
      </c>
      <c r="D29" s="886">
        <v>7799</v>
      </c>
      <c r="E29" s="888" t="s">
        <v>29</v>
      </c>
      <c r="F29" s="886">
        <v>4616</v>
      </c>
      <c r="G29" s="886">
        <v>23</v>
      </c>
      <c r="H29" s="886">
        <v>75264</v>
      </c>
    </row>
    <row r="30" spans="1:8">
      <c r="A30" s="887" t="s">
        <v>3</v>
      </c>
      <c r="B30" s="886">
        <v>100781</v>
      </c>
      <c r="C30" s="886">
        <v>92443</v>
      </c>
      <c r="D30" s="886">
        <v>7550</v>
      </c>
      <c r="E30" s="887">
        <v>548</v>
      </c>
      <c r="F30" s="886">
        <v>7806</v>
      </c>
      <c r="G30" s="886">
        <v>24</v>
      </c>
      <c r="H30" s="886">
        <v>100527</v>
      </c>
    </row>
    <row r="31" spans="1:8">
      <c r="A31" s="885" t="s">
        <v>2</v>
      </c>
      <c r="B31" s="751">
        <f>SUM(B28:B30)</f>
        <v>286956</v>
      </c>
      <c r="C31" s="751">
        <f>SUM(C28:C30)</f>
        <v>260776</v>
      </c>
      <c r="D31" s="751">
        <f>SUM(D28:D30)</f>
        <v>24475</v>
      </c>
      <c r="E31" s="751">
        <f>SUM(E28:E30)</f>
        <v>1013</v>
      </c>
      <c r="F31" s="751">
        <f>SUM(F28:F30)</f>
        <v>25496</v>
      </c>
      <c r="G31" s="751">
        <v>22</v>
      </c>
      <c r="H31" s="751">
        <f>SUM(H28:H30)</f>
        <v>266438</v>
      </c>
    </row>
    <row r="32" spans="1:8">
      <c r="A32" s="884" t="s">
        <v>1</v>
      </c>
      <c r="B32" s="751">
        <f>SUM(B31,B27,B23)</f>
        <v>860988</v>
      </c>
      <c r="C32" s="751">
        <f>SUM(C31,C27,C23)</f>
        <v>780382</v>
      </c>
      <c r="D32" s="751">
        <f>SUM(D31,D27,D23)</f>
        <v>74041</v>
      </c>
      <c r="E32" s="751">
        <f>SUM(E31,E27,E23)</f>
        <v>4006</v>
      </c>
      <c r="F32" s="751">
        <f>SUM(F31,F27,F23)</f>
        <v>98972</v>
      </c>
      <c r="G32" s="751">
        <v>22</v>
      </c>
      <c r="H32" s="751">
        <f>SUM(H31,H27,H23)</f>
        <v>722736</v>
      </c>
    </row>
    <row r="33" spans="1:8">
      <c r="A33" s="280" t="s">
        <v>0</v>
      </c>
      <c r="B33" s="751">
        <f>SUM(B32,B19,B6)</f>
        <v>2488310</v>
      </c>
      <c r="C33" s="751">
        <f>SUM(C32,C19,C6)</f>
        <v>2233899</v>
      </c>
      <c r="D33" s="751">
        <f>SUM(D32,D19,D6)</f>
        <v>232862</v>
      </c>
      <c r="E33" s="751">
        <f>SUM(E32,E19,E6)</f>
        <v>12996</v>
      </c>
      <c r="F33" s="751">
        <f>SUM(F32,F19,F6)</f>
        <v>420820</v>
      </c>
      <c r="G33" s="751">
        <v>25</v>
      </c>
      <c r="H33" s="751">
        <f>SUM(H32,H19,H6)</f>
        <v>2243340</v>
      </c>
    </row>
  </sheetData>
  <mergeCells count="6">
    <mergeCell ref="A2:A3"/>
    <mergeCell ref="F2:F3"/>
    <mergeCell ref="G2:G3"/>
    <mergeCell ref="H2:H3"/>
    <mergeCell ref="B2:B3"/>
    <mergeCell ref="C2:E2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CEB722-4683-437B-A2DD-7E168677832B}">
  <dimension ref="A1:F33"/>
  <sheetViews>
    <sheetView workbookViewId="0"/>
  </sheetViews>
  <sheetFormatPr defaultRowHeight="11.25"/>
  <cols>
    <col min="1" max="1" width="21.85546875" style="106" customWidth="1"/>
    <col min="2" max="6" width="12.7109375" style="106" customWidth="1"/>
    <col min="7" max="16384" width="9.140625" style="106"/>
  </cols>
  <sheetData>
    <row r="1" spans="1:6">
      <c r="A1" s="138" t="s">
        <v>89</v>
      </c>
      <c r="B1" s="137"/>
      <c r="C1" s="136"/>
      <c r="D1" s="136"/>
      <c r="E1" s="135"/>
      <c r="F1" s="135"/>
    </row>
    <row r="2" spans="1:6" s="134" customFormat="1" ht="23.25" customHeight="1">
      <c r="A2" s="948" t="s">
        <v>37</v>
      </c>
      <c r="B2" s="948" t="s">
        <v>88</v>
      </c>
      <c r="C2" s="948" t="s">
        <v>87</v>
      </c>
      <c r="D2" s="948"/>
      <c r="E2" s="956" t="s">
        <v>86</v>
      </c>
      <c r="F2" s="957"/>
    </row>
    <row r="3" spans="1:6" s="132" customFormat="1" ht="22.5">
      <c r="A3" s="948"/>
      <c r="B3" s="948"/>
      <c r="C3" s="133" t="s">
        <v>85</v>
      </c>
      <c r="D3" s="133" t="s">
        <v>84</v>
      </c>
      <c r="E3" s="133" t="s">
        <v>83</v>
      </c>
      <c r="F3" s="133" t="s">
        <v>82</v>
      </c>
    </row>
    <row r="4" spans="1:6">
      <c r="A4" s="131" t="s">
        <v>44</v>
      </c>
      <c r="B4" s="130">
        <v>1348</v>
      </c>
      <c r="C4" s="129">
        <v>107.19862348071109</v>
      </c>
      <c r="D4" s="129">
        <v>2.5</v>
      </c>
      <c r="E4" s="128">
        <v>4047</v>
      </c>
      <c r="F4" s="127">
        <v>23</v>
      </c>
    </row>
    <row r="5" spans="1:6">
      <c r="A5" s="121" t="s">
        <v>28</v>
      </c>
      <c r="B5" s="120">
        <v>1867</v>
      </c>
      <c r="C5" s="119">
        <v>28.014984161253221</v>
      </c>
      <c r="D5" s="119">
        <v>2.2000000000000002</v>
      </c>
      <c r="E5" s="126">
        <v>2184</v>
      </c>
      <c r="F5" s="126">
        <v>18</v>
      </c>
    </row>
    <row r="6" spans="1:6">
      <c r="A6" s="125" t="s">
        <v>27</v>
      </c>
      <c r="B6" s="110">
        <v>1525</v>
      </c>
      <c r="C6" s="115">
        <v>74.171992861854363</v>
      </c>
      <c r="D6" s="115">
        <v>2.4</v>
      </c>
      <c r="E6" s="124">
        <v>6231</v>
      </c>
      <c r="F6" s="107">
        <v>21</v>
      </c>
    </row>
    <row r="7" spans="1:6">
      <c r="A7" s="121" t="s">
        <v>26</v>
      </c>
      <c r="B7" s="120">
        <v>1669</v>
      </c>
      <c r="C7" s="119">
        <v>59.401148077569253</v>
      </c>
      <c r="D7" s="119">
        <v>2.4</v>
      </c>
      <c r="E7" s="118">
        <v>1083</v>
      </c>
      <c r="F7" s="117">
        <v>25</v>
      </c>
    </row>
    <row r="8" spans="1:6">
      <c r="A8" s="121" t="s">
        <v>25</v>
      </c>
      <c r="B8" s="120">
        <v>1583</v>
      </c>
      <c r="C8" s="119">
        <v>61.992263056092838</v>
      </c>
      <c r="D8" s="119">
        <v>2.2999999999999998</v>
      </c>
      <c r="E8" s="118">
        <v>599</v>
      </c>
      <c r="F8" s="117">
        <v>19</v>
      </c>
    </row>
    <row r="9" spans="1:6">
      <c r="A9" s="121" t="s">
        <v>24</v>
      </c>
      <c r="B9" s="120">
        <v>1583</v>
      </c>
      <c r="C9" s="119">
        <v>85.654252393778293</v>
      </c>
      <c r="D9" s="119">
        <v>2.6</v>
      </c>
      <c r="E9" s="118">
        <v>786</v>
      </c>
      <c r="F9" s="117">
        <v>22</v>
      </c>
    </row>
    <row r="10" spans="1:6">
      <c r="A10" s="123" t="s">
        <v>23</v>
      </c>
      <c r="B10" s="110">
        <v>1615</v>
      </c>
      <c r="C10" s="115">
        <v>68.675447977064167</v>
      </c>
      <c r="D10" s="115">
        <v>2.4</v>
      </c>
      <c r="E10" s="108">
        <v>2468</v>
      </c>
      <c r="F10" s="107">
        <v>23</v>
      </c>
    </row>
    <row r="11" spans="1:6">
      <c r="A11" s="121" t="s">
        <v>22</v>
      </c>
      <c r="B11" s="120">
        <v>1699</v>
      </c>
      <c r="C11" s="119">
        <v>70.867832156998134</v>
      </c>
      <c r="D11" s="119">
        <v>2.4</v>
      </c>
      <c r="E11" s="118">
        <v>1138</v>
      </c>
      <c r="F11" s="117">
        <v>25</v>
      </c>
    </row>
    <row r="12" spans="1:6">
      <c r="A12" s="121" t="s">
        <v>21</v>
      </c>
      <c r="B12" s="120">
        <v>1500</v>
      </c>
      <c r="C12" s="119">
        <v>71.200742421761063</v>
      </c>
      <c r="D12" s="119">
        <v>1.9</v>
      </c>
      <c r="E12" s="118">
        <v>705</v>
      </c>
      <c r="F12" s="117">
        <v>27</v>
      </c>
    </row>
    <row r="13" spans="1:6">
      <c r="A13" s="121" t="s">
        <v>20</v>
      </c>
      <c r="B13" s="120">
        <v>1575</v>
      </c>
      <c r="C13" s="119">
        <v>70.944121422108751</v>
      </c>
      <c r="D13" s="119">
        <v>2.2999999999999998</v>
      </c>
      <c r="E13" s="118">
        <v>687</v>
      </c>
      <c r="F13" s="117">
        <v>24</v>
      </c>
    </row>
    <row r="14" spans="1:6">
      <c r="A14" s="123" t="s">
        <v>19</v>
      </c>
      <c r="B14" s="110">
        <v>1608</v>
      </c>
      <c r="C14" s="115">
        <v>70.975671379923682</v>
      </c>
      <c r="D14" s="115">
        <v>2.2999999999999998</v>
      </c>
      <c r="E14" s="108">
        <v>2530</v>
      </c>
      <c r="F14" s="107">
        <v>26</v>
      </c>
    </row>
    <row r="15" spans="1:6">
      <c r="A15" s="121" t="s">
        <v>18</v>
      </c>
      <c r="B15" s="120">
        <v>1369</v>
      </c>
      <c r="C15" s="119">
        <v>81.253358772148601</v>
      </c>
      <c r="D15" s="119">
        <v>2.6</v>
      </c>
      <c r="E15" s="118">
        <v>686</v>
      </c>
      <c r="F15" s="117">
        <v>18</v>
      </c>
    </row>
    <row r="16" spans="1:6">
      <c r="A16" s="121" t="s">
        <v>17</v>
      </c>
      <c r="B16" s="120">
        <v>1476</v>
      </c>
      <c r="C16" s="119">
        <v>73.041000474908969</v>
      </c>
      <c r="D16" s="119">
        <v>2.7</v>
      </c>
      <c r="E16" s="118">
        <v>753</v>
      </c>
      <c r="F16" s="117">
        <v>24</v>
      </c>
    </row>
    <row r="17" spans="1:6">
      <c r="A17" s="121" t="s">
        <v>16</v>
      </c>
      <c r="B17" s="120">
        <v>1469</v>
      </c>
      <c r="C17" s="119">
        <v>68.611533022573724</v>
      </c>
      <c r="D17" s="119">
        <v>2.8</v>
      </c>
      <c r="E17" s="118">
        <v>403</v>
      </c>
      <c r="F17" s="117">
        <v>17</v>
      </c>
    </row>
    <row r="18" spans="1:6">
      <c r="A18" s="123" t="s">
        <v>15</v>
      </c>
      <c r="B18" s="110">
        <v>1428</v>
      </c>
      <c r="C18" s="115">
        <v>75.374274660473105</v>
      </c>
      <c r="D18" s="115">
        <v>2.7</v>
      </c>
      <c r="E18" s="108">
        <v>1842</v>
      </c>
      <c r="F18" s="107">
        <v>20</v>
      </c>
    </row>
    <row r="19" spans="1:6">
      <c r="A19" s="122" t="s">
        <v>14</v>
      </c>
      <c r="B19" s="110">
        <v>1550</v>
      </c>
      <c r="C19" s="115">
        <v>71.505783624254306</v>
      </c>
      <c r="D19" s="115">
        <v>2.4</v>
      </c>
      <c r="E19" s="113">
        <v>6840</v>
      </c>
      <c r="F19" s="112">
        <v>23</v>
      </c>
    </row>
    <row r="20" spans="1:6">
      <c r="A20" s="121" t="s">
        <v>13</v>
      </c>
      <c r="B20" s="120">
        <v>1538</v>
      </c>
      <c r="C20" s="119">
        <v>76.445498119455479</v>
      </c>
      <c r="D20" s="119">
        <v>2.4</v>
      </c>
      <c r="E20" s="118">
        <v>1012</v>
      </c>
      <c r="F20" s="117">
        <v>15</v>
      </c>
    </row>
    <row r="21" spans="1:6">
      <c r="A21" s="121" t="s">
        <v>12</v>
      </c>
      <c r="B21" s="120">
        <v>1607</v>
      </c>
      <c r="C21" s="119">
        <v>70.83999266381953</v>
      </c>
      <c r="D21" s="119">
        <v>2.9</v>
      </c>
      <c r="E21" s="118">
        <v>618</v>
      </c>
      <c r="F21" s="117">
        <v>20</v>
      </c>
    </row>
    <row r="22" spans="1:6">
      <c r="A22" s="121" t="s">
        <v>11</v>
      </c>
      <c r="B22" s="120">
        <v>1554</v>
      </c>
      <c r="C22" s="119">
        <v>73.140202982913848</v>
      </c>
      <c r="D22" s="119">
        <v>2</v>
      </c>
      <c r="E22" s="118">
        <v>315</v>
      </c>
      <c r="F22" s="117">
        <v>16</v>
      </c>
    </row>
    <row r="23" spans="1:6">
      <c r="A23" s="116" t="s">
        <v>10</v>
      </c>
      <c r="B23" s="110">
        <v>1558</v>
      </c>
      <c r="C23" s="115">
        <v>74.442086035872251</v>
      </c>
      <c r="D23" s="115">
        <v>2.4</v>
      </c>
      <c r="E23" s="108">
        <v>1945</v>
      </c>
      <c r="F23" s="107">
        <v>16</v>
      </c>
    </row>
    <row r="24" spans="1:6">
      <c r="A24" s="121" t="s">
        <v>9</v>
      </c>
      <c r="B24" s="120">
        <v>1542</v>
      </c>
      <c r="C24" s="119">
        <v>69.474775898311833</v>
      </c>
      <c r="D24" s="119">
        <v>2.6</v>
      </c>
      <c r="E24" s="118">
        <v>1138</v>
      </c>
      <c r="F24" s="117">
        <v>21</v>
      </c>
    </row>
    <row r="25" spans="1:6">
      <c r="A25" s="121" t="s">
        <v>8</v>
      </c>
      <c r="B25" s="120">
        <v>1596</v>
      </c>
      <c r="C25" s="119">
        <v>65.356747614374299</v>
      </c>
      <c r="D25" s="119">
        <v>2.7</v>
      </c>
      <c r="E25" s="118">
        <v>882</v>
      </c>
      <c r="F25" s="117">
        <v>23</v>
      </c>
    </row>
    <row r="26" spans="1:6">
      <c r="A26" s="121" t="s">
        <v>7</v>
      </c>
      <c r="B26" s="120">
        <v>1667</v>
      </c>
      <c r="C26" s="119">
        <v>70.813650291463048</v>
      </c>
      <c r="D26" s="119">
        <v>2.7</v>
      </c>
      <c r="E26" s="118">
        <v>1088</v>
      </c>
      <c r="F26" s="117">
        <v>20</v>
      </c>
    </row>
    <row r="27" spans="1:6">
      <c r="A27" s="116" t="s">
        <v>6</v>
      </c>
      <c r="B27" s="110">
        <v>1601</v>
      </c>
      <c r="C27" s="115">
        <v>68.905308492121037</v>
      </c>
      <c r="D27" s="115">
        <v>2.7</v>
      </c>
      <c r="E27" s="108">
        <v>3108</v>
      </c>
      <c r="F27" s="107">
        <v>21</v>
      </c>
    </row>
    <row r="28" spans="1:6">
      <c r="A28" s="121" t="s">
        <v>5</v>
      </c>
      <c r="B28" s="120">
        <v>1597</v>
      </c>
      <c r="C28" s="119">
        <v>57.34120602245401</v>
      </c>
      <c r="D28" s="119">
        <v>3.1</v>
      </c>
      <c r="E28" s="118">
        <v>1165</v>
      </c>
      <c r="F28" s="117">
        <v>22</v>
      </c>
    </row>
    <row r="29" spans="1:6">
      <c r="A29" s="121" t="s">
        <v>4</v>
      </c>
      <c r="B29" s="120">
        <v>1509</v>
      </c>
      <c r="C29" s="119">
        <v>69.296136859171469</v>
      </c>
      <c r="D29" s="119">
        <v>2.6</v>
      </c>
      <c r="E29" s="118">
        <v>671</v>
      </c>
      <c r="F29" s="117">
        <v>19</v>
      </c>
    </row>
    <row r="30" spans="1:6">
      <c r="A30" s="121" t="s">
        <v>3</v>
      </c>
      <c r="B30" s="120">
        <v>1426</v>
      </c>
      <c r="C30" s="119">
        <v>71.870394834106733</v>
      </c>
      <c r="D30" s="119">
        <v>2.9</v>
      </c>
      <c r="E30" s="118">
        <v>850</v>
      </c>
      <c r="F30" s="117">
        <v>20</v>
      </c>
    </row>
    <row r="31" spans="1:6">
      <c r="A31" s="116" t="s">
        <v>2</v>
      </c>
      <c r="B31" s="110">
        <v>1514</v>
      </c>
      <c r="C31" s="115">
        <v>65.321551648507253</v>
      </c>
      <c r="D31" s="115">
        <v>2.9</v>
      </c>
      <c r="E31" s="108">
        <v>2686</v>
      </c>
      <c r="F31" s="107">
        <v>21</v>
      </c>
    </row>
    <row r="32" spans="1:6">
      <c r="A32" s="114" t="s">
        <v>1</v>
      </c>
      <c r="B32" s="110">
        <v>1559</v>
      </c>
      <c r="C32" s="109">
        <v>69.383340109593362</v>
      </c>
      <c r="D32" s="109">
        <v>2.7</v>
      </c>
      <c r="E32" s="113">
        <v>7739</v>
      </c>
      <c r="F32" s="112">
        <v>19</v>
      </c>
    </row>
    <row r="33" spans="1:6">
      <c r="A33" s="111" t="s">
        <v>0</v>
      </c>
      <c r="B33" s="110">
        <v>1546</v>
      </c>
      <c r="C33" s="109">
        <v>71.462062994069626</v>
      </c>
      <c r="D33" s="109">
        <v>2.5</v>
      </c>
      <c r="E33" s="108">
        <v>20810</v>
      </c>
      <c r="F33" s="107">
        <v>21</v>
      </c>
    </row>
  </sheetData>
  <mergeCells count="4">
    <mergeCell ref="E2:F2"/>
    <mergeCell ref="C2:D2"/>
    <mergeCell ref="A2:A3"/>
    <mergeCell ref="B2:B3"/>
  </mergeCells>
  <pageMargins left="0.75" right="0.75" top="1" bottom="1" header="0.5" footer="0.5"/>
  <pageSetup paperSize="9" orientation="portrait" cellComments="atEnd" r:id="rId1"/>
  <headerFooter alignWithMargins="0">
    <oddFooter>&amp;C&amp;D&amp;R&amp;Z&amp;F</oddFooter>
  </headerFooter>
  <legacyDrawing r:id="rId2"/>
</worksheet>
</file>

<file path=xl/worksheets/sheet8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ACA540-FA97-4310-AFAC-CF64D65B112A}">
  <dimension ref="A1:I32"/>
  <sheetViews>
    <sheetView workbookViewId="0"/>
  </sheetViews>
  <sheetFormatPr defaultRowHeight="15"/>
  <cols>
    <col min="1" max="1" width="20.7109375" style="807" customWidth="1"/>
    <col min="2" max="2" width="10.42578125" style="807" customWidth="1"/>
    <col min="3" max="5" width="9.140625" style="807"/>
    <col min="6" max="6" width="10.28515625" style="807" customWidth="1"/>
    <col min="7" max="7" width="9.85546875" style="807" customWidth="1"/>
    <col min="8" max="16384" width="9.140625" style="807"/>
  </cols>
  <sheetData>
    <row r="1" spans="1:9" ht="13.5" customHeight="1" thickBot="1">
      <c r="A1" s="901" t="s">
        <v>970</v>
      </c>
      <c r="B1" s="900"/>
      <c r="C1" s="900"/>
      <c r="D1" s="900"/>
      <c r="E1" s="900"/>
      <c r="F1" s="900"/>
      <c r="G1" s="900"/>
      <c r="H1" s="900"/>
      <c r="I1" s="900"/>
    </row>
    <row r="2" spans="1:9" s="898" customFormat="1" ht="56.25">
      <c r="A2" s="899" t="s">
        <v>37</v>
      </c>
      <c r="B2" s="899" t="s">
        <v>969</v>
      </c>
      <c r="C2" s="899" t="s">
        <v>968</v>
      </c>
      <c r="D2" s="899" t="s">
        <v>967</v>
      </c>
      <c r="E2" s="899" t="s">
        <v>966</v>
      </c>
      <c r="F2" s="899" t="s">
        <v>965</v>
      </c>
      <c r="G2" s="899" t="s">
        <v>964</v>
      </c>
      <c r="H2" s="899" t="s">
        <v>963</v>
      </c>
      <c r="I2" s="899" t="s">
        <v>962</v>
      </c>
    </row>
    <row r="3" spans="1:9">
      <c r="A3" s="897" t="s">
        <v>44</v>
      </c>
      <c r="B3" s="895">
        <v>92.503521287642798</v>
      </c>
      <c r="C3" s="895">
        <v>35.151770508826587</v>
      </c>
      <c r="D3" s="895">
        <v>73.973073727933553</v>
      </c>
      <c r="E3" s="895">
        <v>46.704552440290769</v>
      </c>
      <c r="F3" s="895">
        <v>19.134905503634478</v>
      </c>
      <c r="G3" s="895">
        <v>10.728733125649011</v>
      </c>
      <c r="H3" s="895">
        <v>21.943874350986505</v>
      </c>
      <c r="I3" s="895">
        <v>90.495997923156821</v>
      </c>
    </row>
    <row r="4" spans="1:9">
      <c r="A4" s="896" t="s">
        <v>28</v>
      </c>
      <c r="B4" s="895">
        <v>92.744307692307686</v>
      </c>
      <c r="C4" s="895">
        <v>27.793749999999999</v>
      </c>
      <c r="D4" s="895">
        <v>72.302516483516484</v>
      </c>
      <c r="E4" s="895">
        <v>42.007502747252758</v>
      </c>
      <c r="F4" s="895">
        <v>13.459596153846153</v>
      </c>
      <c r="G4" s="895">
        <v>8.8458131868131868</v>
      </c>
      <c r="H4" s="895">
        <v>15.975266483516485</v>
      </c>
      <c r="I4" s="895">
        <v>90.990079670329678</v>
      </c>
    </row>
    <row r="5" spans="1:9">
      <c r="A5" s="894" t="s">
        <v>27</v>
      </c>
      <c r="B5" s="891">
        <v>92.569569706104005</v>
      </c>
      <c r="C5" s="891">
        <v>33.133443858327063</v>
      </c>
      <c r="D5" s="891">
        <v>73.514834966088927</v>
      </c>
      <c r="E5" s="891">
        <v>45.416137905048991</v>
      </c>
      <c r="F5" s="891">
        <v>17.578151469480034</v>
      </c>
      <c r="G5" s="891">
        <v>10.212242652599848</v>
      </c>
      <c r="H5" s="891">
        <v>20.306667671439339</v>
      </c>
      <c r="I5" s="891">
        <v>90.631525998492862</v>
      </c>
    </row>
    <row r="6" spans="1:9">
      <c r="A6" s="896" t="s">
        <v>26</v>
      </c>
      <c r="B6" s="895">
        <v>91.869410609037331</v>
      </c>
      <c r="C6" s="895">
        <v>26.17132612966601</v>
      </c>
      <c r="D6" s="895">
        <v>74.0370235756385</v>
      </c>
      <c r="E6" s="895">
        <v>44.799273084479388</v>
      </c>
      <c r="F6" s="895">
        <v>10.522986247544205</v>
      </c>
      <c r="G6" s="895">
        <v>9.2240569744597245</v>
      </c>
      <c r="H6" s="895">
        <v>13.84230844793713</v>
      </c>
      <c r="I6" s="895">
        <v>91.147416502946953</v>
      </c>
    </row>
    <row r="7" spans="1:9">
      <c r="A7" s="896" t="s">
        <v>25</v>
      </c>
      <c r="B7" s="895">
        <v>91.858722919042194</v>
      </c>
      <c r="C7" s="895">
        <v>25.404732041049034</v>
      </c>
      <c r="D7" s="895">
        <v>72.047548460661361</v>
      </c>
      <c r="E7" s="895">
        <v>46.495974914481181</v>
      </c>
      <c r="F7" s="895">
        <v>9.2649030786773086</v>
      </c>
      <c r="G7" s="895">
        <v>7.4776054732041057</v>
      </c>
      <c r="H7" s="895">
        <v>13.16231470923603</v>
      </c>
      <c r="I7" s="895">
        <v>91.20688711516533</v>
      </c>
    </row>
    <row r="8" spans="1:9">
      <c r="A8" s="896" t="s">
        <v>24</v>
      </c>
      <c r="B8" s="895">
        <v>91.856458333333364</v>
      </c>
      <c r="C8" s="895">
        <v>26.287647058823531</v>
      </c>
      <c r="D8" s="895">
        <v>72.278884803921571</v>
      </c>
      <c r="E8" s="895">
        <v>46.572328431372554</v>
      </c>
      <c r="F8" s="895">
        <v>8.9142769607843153</v>
      </c>
      <c r="G8" s="895">
        <v>7.5379901960784315</v>
      </c>
      <c r="H8" s="895">
        <v>13.551225490196078</v>
      </c>
      <c r="I8" s="895">
        <v>91.143639705882364</v>
      </c>
    </row>
    <row r="9" spans="1:9">
      <c r="A9" s="894" t="s">
        <v>23</v>
      </c>
      <c r="B9" s="891">
        <v>91.862054592401336</v>
      </c>
      <c r="C9" s="891">
        <v>25.958347473257103</v>
      </c>
      <c r="D9" s="891">
        <v>72.864241977130206</v>
      </c>
      <c r="E9" s="891">
        <v>45.881833271855413</v>
      </c>
      <c r="F9" s="891">
        <v>9.6317853190704543</v>
      </c>
      <c r="G9" s="891">
        <v>8.1515861305791226</v>
      </c>
      <c r="H9" s="891">
        <v>13.534717816303946</v>
      </c>
      <c r="I9" s="891">
        <v>91.165518258945042</v>
      </c>
    </row>
    <row r="10" spans="1:9">
      <c r="A10" s="896" t="s">
        <v>22</v>
      </c>
      <c r="B10" s="895">
        <v>91.930439999999976</v>
      </c>
      <c r="C10" s="895">
        <v>27.835352000000007</v>
      </c>
      <c r="D10" s="895">
        <v>66.429759999999987</v>
      </c>
      <c r="E10" s="895">
        <v>45.786280000000005</v>
      </c>
      <c r="F10" s="895">
        <v>10.019720000000001</v>
      </c>
      <c r="G10" s="895">
        <v>5.9281680000000003</v>
      </c>
      <c r="H10" s="895">
        <v>15.841855999999998</v>
      </c>
      <c r="I10" s="895">
        <v>88.573784000000003</v>
      </c>
    </row>
    <row r="11" spans="1:9">
      <c r="A11" s="896" t="s">
        <v>21</v>
      </c>
      <c r="B11" s="895">
        <v>91.169429967426709</v>
      </c>
      <c r="C11" s="895">
        <v>28.548990228013025</v>
      </c>
      <c r="D11" s="895">
        <v>67.452084690553761</v>
      </c>
      <c r="E11" s="895">
        <v>45.589983713355053</v>
      </c>
      <c r="F11" s="895">
        <v>9.1455211726384356</v>
      </c>
      <c r="G11" s="895">
        <v>5.7538762214983716</v>
      </c>
      <c r="H11" s="895">
        <v>14.814885993485346</v>
      </c>
      <c r="I11" s="895">
        <v>87.601172638436481</v>
      </c>
    </row>
    <row r="12" spans="1:9">
      <c r="A12" s="896" t="s">
        <v>20</v>
      </c>
      <c r="B12" s="895">
        <v>91.522125181950514</v>
      </c>
      <c r="C12" s="895">
        <v>28.687889374090247</v>
      </c>
      <c r="D12" s="895">
        <v>66.287889374090241</v>
      </c>
      <c r="E12" s="895">
        <v>45.467671033478894</v>
      </c>
      <c r="F12" s="895">
        <v>10.061906841339155</v>
      </c>
      <c r="G12" s="895">
        <v>6.3394032023289668</v>
      </c>
      <c r="H12" s="895">
        <v>13.684934497816595</v>
      </c>
      <c r="I12" s="895">
        <v>87.975662299854434</v>
      </c>
    </row>
    <row r="13" spans="1:9">
      <c r="A13" s="894" t="s">
        <v>19</v>
      </c>
      <c r="B13" s="891">
        <v>91.637310858486856</v>
      </c>
      <c r="C13" s="891">
        <v>28.236711093688754</v>
      </c>
      <c r="D13" s="891">
        <v>66.637616620932974</v>
      </c>
      <c r="E13" s="891">
        <v>45.653230105840848</v>
      </c>
      <c r="F13" s="891">
        <v>9.8206703253626024</v>
      </c>
      <c r="G13" s="891">
        <v>5.9969658957271665</v>
      </c>
      <c r="H13" s="891">
        <v>15.013802430419446</v>
      </c>
      <c r="I13" s="891">
        <v>88.178608388867104</v>
      </c>
    </row>
    <row r="14" spans="1:9">
      <c r="A14" s="896" t="s">
        <v>18</v>
      </c>
      <c r="B14" s="895">
        <v>86.52112612612612</v>
      </c>
      <c r="C14" s="895">
        <v>27.369065315315318</v>
      </c>
      <c r="D14" s="895">
        <v>68.956227477477483</v>
      </c>
      <c r="E14" s="895">
        <v>52.366756756756772</v>
      </c>
      <c r="F14" s="895">
        <v>10.879256756756757</v>
      </c>
      <c r="G14" s="895">
        <v>8.7830630630630644</v>
      </c>
      <c r="H14" s="895">
        <v>16.239684684684683</v>
      </c>
      <c r="I14" s="895">
        <v>82.525878378378394</v>
      </c>
    </row>
    <row r="15" spans="1:9">
      <c r="A15" s="896" t="s">
        <v>17</v>
      </c>
      <c r="B15" s="895">
        <v>86.613990306946675</v>
      </c>
      <c r="C15" s="895">
        <v>26.4115831987076</v>
      </c>
      <c r="D15" s="895">
        <v>70.295735056542824</v>
      </c>
      <c r="E15" s="895">
        <v>50.817512116316635</v>
      </c>
      <c r="F15" s="895">
        <v>8.8071405492730204</v>
      </c>
      <c r="G15" s="895">
        <v>6.9552827140549276</v>
      </c>
      <c r="H15" s="895">
        <v>14.966833602584813</v>
      </c>
      <c r="I15" s="895">
        <v>83.385395799676914</v>
      </c>
    </row>
    <row r="16" spans="1:9">
      <c r="A16" s="896" t="s">
        <v>16</v>
      </c>
      <c r="B16" s="895">
        <v>87.064125736738717</v>
      </c>
      <c r="C16" s="895">
        <v>25.90935166994106</v>
      </c>
      <c r="D16" s="895">
        <v>70.418644400785851</v>
      </c>
      <c r="E16" s="895">
        <v>51.723673870333982</v>
      </c>
      <c r="F16" s="895">
        <v>7.6123968565815323</v>
      </c>
      <c r="G16" s="895">
        <v>6.212102161100197</v>
      </c>
      <c r="H16" s="895">
        <v>16.846561886051077</v>
      </c>
      <c r="I16" s="895">
        <v>82.941316306483316</v>
      </c>
    </row>
    <row r="17" spans="1:9">
      <c r="A17" s="894" t="s">
        <v>15</v>
      </c>
      <c r="B17" s="891">
        <v>86.686736111111102</v>
      </c>
      <c r="C17" s="891">
        <v>26.706527777777783</v>
      </c>
      <c r="D17" s="891">
        <v>69.736746031746037</v>
      </c>
      <c r="E17" s="891">
        <v>51.728705357142857</v>
      </c>
      <c r="F17" s="891">
        <v>9.4182093253968251</v>
      </c>
      <c r="G17" s="891">
        <v>7.5727380952380958</v>
      </c>
      <c r="H17" s="891">
        <v>16.00208829365079</v>
      </c>
      <c r="I17" s="891">
        <v>82.89467757936508</v>
      </c>
    </row>
    <row r="18" spans="1:9">
      <c r="A18" s="893" t="s">
        <v>868</v>
      </c>
      <c r="B18" s="891">
        <v>90.349721077219016</v>
      </c>
      <c r="C18" s="891">
        <v>26.96417834569937</v>
      </c>
      <c r="D18" s="891">
        <v>69.815443803242658</v>
      </c>
      <c r="E18" s="891">
        <v>47.421284693597144</v>
      </c>
      <c r="F18" s="891">
        <v>9.6388307227260253</v>
      </c>
      <c r="G18" s="891">
        <v>7.2360332508931018</v>
      </c>
      <c r="H18" s="891">
        <v>14.736608958505085</v>
      </c>
      <c r="I18" s="891">
        <v>87.827565265182756</v>
      </c>
    </row>
    <row r="19" spans="1:9">
      <c r="A19" s="896" t="s">
        <v>13</v>
      </c>
      <c r="B19" s="895">
        <v>90.441386735572777</v>
      </c>
      <c r="C19" s="895">
        <v>24.885865633074932</v>
      </c>
      <c r="D19" s="895">
        <v>64.94759689922482</v>
      </c>
      <c r="E19" s="895">
        <v>46.172480620155035</v>
      </c>
      <c r="F19" s="895">
        <v>8.1043927648578808</v>
      </c>
      <c r="G19" s="895">
        <v>3.3894315245478035</v>
      </c>
      <c r="H19" s="895">
        <v>13.105701981050819</v>
      </c>
      <c r="I19" s="895">
        <v>88.592911283376395</v>
      </c>
    </row>
    <row r="20" spans="1:9">
      <c r="A20" s="896" t="s">
        <v>12</v>
      </c>
      <c r="B20" s="895">
        <v>91.350186046511624</v>
      </c>
      <c r="C20" s="895">
        <v>27.707596899224807</v>
      </c>
      <c r="D20" s="895">
        <v>65.406031007751935</v>
      </c>
      <c r="E20" s="895">
        <v>46.471705426356593</v>
      </c>
      <c r="F20" s="895">
        <v>9.0201550387596896</v>
      </c>
      <c r="G20" s="895">
        <v>4.8153333333333332</v>
      </c>
      <c r="H20" s="895">
        <v>14.196496124031007</v>
      </c>
      <c r="I20" s="895">
        <v>89.46644961240311</v>
      </c>
    </row>
    <row r="21" spans="1:9">
      <c r="A21" s="896" t="s">
        <v>11</v>
      </c>
      <c r="B21" s="895">
        <v>89.894583333333344</v>
      </c>
      <c r="C21" s="895">
        <v>25.306666666666665</v>
      </c>
      <c r="D21" s="895">
        <v>61.85197916666668</v>
      </c>
      <c r="E21" s="895">
        <v>44.575763888888901</v>
      </c>
      <c r="F21" s="895">
        <v>9.0310069444444458</v>
      </c>
      <c r="G21" s="895">
        <v>4.7070833333333342</v>
      </c>
      <c r="H21" s="895">
        <v>15.343263888888888</v>
      </c>
      <c r="I21" s="895">
        <v>88.359340277777775</v>
      </c>
    </row>
    <row r="22" spans="1:9">
      <c r="A22" s="894" t="s">
        <v>10</v>
      </c>
      <c r="B22" s="891">
        <v>90.646112702960849</v>
      </c>
      <c r="C22" s="891">
        <v>25.81289875835721</v>
      </c>
      <c r="D22" s="891">
        <v>64.663046800382048</v>
      </c>
      <c r="E22" s="891">
        <v>46.045042979942693</v>
      </c>
      <c r="F22" s="891">
        <v>8.5139111747851004</v>
      </c>
      <c r="G22" s="891">
        <v>4.0098662846227313</v>
      </c>
      <c r="H22" s="891">
        <v>13.749436485195798</v>
      </c>
      <c r="I22" s="891">
        <v>88.829856733524352</v>
      </c>
    </row>
    <row r="23" spans="1:9">
      <c r="A23" s="896" t="s">
        <v>158</v>
      </c>
      <c r="B23" s="895">
        <v>91.217533918595379</v>
      </c>
      <c r="C23" s="895">
        <v>24.126344772545892</v>
      </c>
      <c r="D23" s="895">
        <v>69.253152434158025</v>
      </c>
      <c r="E23" s="895">
        <v>49.803910614525137</v>
      </c>
      <c r="F23" s="895">
        <v>10.008244213886671</v>
      </c>
      <c r="G23" s="895">
        <v>5.6814604948124501</v>
      </c>
      <c r="H23" s="895">
        <v>15.789074221867516</v>
      </c>
      <c r="I23" s="895">
        <v>87.748435754189941</v>
      </c>
    </row>
    <row r="24" spans="1:9">
      <c r="A24" s="896" t="s">
        <v>8</v>
      </c>
      <c r="B24" s="895">
        <v>91.780075949367102</v>
      </c>
      <c r="C24" s="895">
        <v>25.071594936708863</v>
      </c>
      <c r="D24" s="895">
        <v>69.15354430379746</v>
      </c>
      <c r="E24" s="895">
        <v>47.065632911392399</v>
      </c>
      <c r="F24" s="895">
        <v>9.6069873417721539</v>
      </c>
      <c r="G24" s="895">
        <v>6.9735696202531647</v>
      </c>
      <c r="H24" s="895">
        <v>16.45712658227848</v>
      </c>
      <c r="I24" s="895">
        <v>88.898911392405054</v>
      </c>
    </row>
    <row r="25" spans="1:9">
      <c r="A25" s="896" t="s">
        <v>7</v>
      </c>
      <c r="B25" s="895">
        <v>91.395060851926971</v>
      </c>
      <c r="C25" s="895">
        <v>25.667971602434076</v>
      </c>
      <c r="D25" s="895">
        <v>68.361318458417827</v>
      </c>
      <c r="E25" s="895">
        <v>47.3953448275862</v>
      </c>
      <c r="F25" s="895">
        <v>10.180780933062881</v>
      </c>
      <c r="G25" s="895">
        <v>7.4283671399594313</v>
      </c>
      <c r="H25" s="895">
        <v>17.152758620689657</v>
      </c>
      <c r="I25" s="895">
        <v>87.371815415821487</v>
      </c>
    </row>
    <row r="26" spans="1:9">
      <c r="A26" s="894" t="s">
        <v>6</v>
      </c>
      <c r="B26" s="891">
        <v>91.422040277319255</v>
      </c>
      <c r="C26" s="891">
        <v>24.874707824364478</v>
      </c>
      <c r="D26" s="891">
        <v>68.936863651370089</v>
      </c>
      <c r="E26" s="891">
        <v>48.305698250247602</v>
      </c>
      <c r="F26" s="891">
        <v>9.9597556949488304</v>
      </c>
      <c r="G26" s="891">
        <v>6.5871112578408706</v>
      </c>
      <c r="H26" s="891">
        <v>16.407216903268406</v>
      </c>
      <c r="I26" s="891">
        <v>87.925896335424213</v>
      </c>
    </row>
    <row r="27" spans="1:9">
      <c r="A27" s="896" t="s">
        <v>5</v>
      </c>
      <c r="B27" s="895">
        <v>91.797242076871228</v>
      </c>
      <c r="C27" s="895">
        <v>33.990944032366819</v>
      </c>
      <c r="D27" s="895">
        <v>71.302083614295356</v>
      </c>
      <c r="E27" s="895">
        <v>51.476082265677682</v>
      </c>
      <c r="F27" s="895">
        <v>11.466277815239383</v>
      </c>
      <c r="G27" s="895">
        <v>7.5206743088334456</v>
      </c>
      <c r="H27" s="895">
        <v>18.562461227242075</v>
      </c>
      <c r="I27" s="895">
        <v>89.271153068105207</v>
      </c>
    </row>
    <row r="28" spans="1:9">
      <c r="A28" s="896" t="s">
        <v>4</v>
      </c>
      <c r="B28" s="895">
        <v>92.043487031700295</v>
      </c>
      <c r="C28" s="895">
        <v>33.762103746397692</v>
      </c>
      <c r="D28" s="895">
        <v>72.392636887608077</v>
      </c>
      <c r="E28" s="895">
        <v>52.217377521613841</v>
      </c>
      <c r="F28" s="895">
        <v>11.813371757925072</v>
      </c>
      <c r="G28" s="895">
        <v>6.6887175792507207</v>
      </c>
      <c r="H28" s="895">
        <v>18.189769452449571</v>
      </c>
      <c r="I28" s="895">
        <v>88.995489913544674</v>
      </c>
    </row>
    <row r="29" spans="1:9">
      <c r="A29" s="896" t="s">
        <v>3</v>
      </c>
      <c r="B29" s="895">
        <v>91.858827392120105</v>
      </c>
      <c r="C29" s="895">
        <v>35.98299249530956</v>
      </c>
      <c r="D29" s="895">
        <v>72.545196998123814</v>
      </c>
      <c r="E29" s="895">
        <v>51.688142589118193</v>
      </c>
      <c r="F29" s="895">
        <v>13.995900562851778</v>
      </c>
      <c r="G29" s="895">
        <v>8.2009474671669782</v>
      </c>
      <c r="H29" s="895">
        <v>20.130515947467163</v>
      </c>
      <c r="I29" s="895">
        <v>89.340928705440916</v>
      </c>
    </row>
    <row r="30" spans="1:9">
      <c r="A30" s="894" t="s">
        <v>2</v>
      </c>
      <c r="B30" s="891">
        <v>91.870181930311432</v>
      </c>
      <c r="C30" s="891">
        <v>34.596774591427689</v>
      </c>
      <c r="D30" s="891">
        <v>71.944082639531302</v>
      </c>
      <c r="E30" s="891">
        <v>51.704424915201976</v>
      </c>
      <c r="F30" s="891">
        <v>12.372062904717854</v>
      </c>
      <c r="G30" s="891">
        <v>7.5662473018809742</v>
      </c>
      <c r="H30" s="891">
        <v>18.998137526981189</v>
      </c>
      <c r="I30" s="891">
        <v>89.235097132284949</v>
      </c>
    </row>
    <row r="31" spans="1:9">
      <c r="A31" s="893" t="s">
        <v>877</v>
      </c>
      <c r="B31" s="891">
        <v>91.40154434616305</v>
      </c>
      <c r="C31" s="891">
        <v>28.878202247191009</v>
      </c>
      <c r="D31" s="891">
        <v>69.032852020081279</v>
      </c>
      <c r="E31" s="891">
        <v>49.057342816160656</v>
      </c>
      <c r="F31" s="891">
        <v>10.532970356203682</v>
      </c>
      <c r="G31" s="891">
        <v>6.3215825962228047</v>
      </c>
      <c r="H31" s="891">
        <v>16.74632321300502</v>
      </c>
      <c r="I31" s="891">
        <v>88.659655749462104</v>
      </c>
    </row>
    <row r="32" spans="1:9">
      <c r="A32" s="892" t="s">
        <v>0</v>
      </c>
      <c r="B32" s="891">
        <v>91.672849830531931</v>
      </c>
      <c r="C32" s="891">
        <v>30.349350833506268</v>
      </c>
      <c r="D32" s="891">
        <v>71.286833367918661</v>
      </c>
      <c r="E32" s="891">
        <v>46.974406515874669</v>
      </c>
      <c r="F32" s="891">
        <v>13.541271010583111</v>
      </c>
      <c r="G32" s="891">
        <v>8.3373684028498296</v>
      </c>
      <c r="H32" s="891">
        <v>17.874464273362385</v>
      </c>
      <c r="I32" s="891">
        <v>89.355192986096711</v>
      </c>
    </row>
  </sheetData>
  <pageMargins left="0.75" right="0.75" top="1" bottom="1" header="0.5" footer="0.5"/>
  <pageSetup paperSize="9" orientation="portrait" r:id="rId1"/>
  <headerFooter alignWithMargins="0"/>
  <legacyDrawing r:id="rId2"/>
</worksheet>
</file>

<file path=xl/worksheets/sheet8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70EC9D-0095-44EB-AD4B-0B06AE3D261B}">
  <dimension ref="A1:H32"/>
  <sheetViews>
    <sheetView workbookViewId="0"/>
  </sheetViews>
  <sheetFormatPr defaultRowHeight="15"/>
  <cols>
    <col min="1" max="1" width="20" style="807" customWidth="1"/>
    <col min="2" max="4" width="8.28515625" style="807" customWidth="1"/>
    <col min="5" max="6" width="9" style="807" customWidth="1"/>
    <col min="7" max="8" width="8.28515625" style="807" customWidth="1"/>
    <col min="9" max="16384" width="9.140625" style="807"/>
  </cols>
  <sheetData>
    <row r="1" spans="1:8" ht="15.75" thickBot="1">
      <c r="A1" s="911" t="s">
        <v>978</v>
      </c>
      <c r="B1" s="911"/>
      <c r="C1" s="911"/>
      <c r="D1" s="911"/>
      <c r="E1" s="911"/>
      <c r="F1" s="911"/>
      <c r="G1" s="911"/>
      <c r="H1" s="911"/>
    </row>
    <row r="2" spans="1:8" s="898" customFormat="1" ht="48.75" customHeight="1">
      <c r="A2" s="910" t="s">
        <v>37</v>
      </c>
      <c r="B2" s="909" t="s">
        <v>977</v>
      </c>
      <c r="C2" s="909" t="s">
        <v>976</v>
      </c>
      <c r="D2" s="909" t="s">
        <v>975</v>
      </c>
      <c r="E2" s="909" t="s">
        <v>974</v>
      </c>
      <c r="F2" s="909" t="s">
        <v>973</v>
      </c>
      <c r="G2" s="909" t="s">
        <v>972</v>
      </c>
      <c r="H2" s="908" t="s">
        <v>971</v>
      </c>
    </row>
    <row r="3" spans="1:8">
      <c r="A3" s="421" t="s">
        <v>44</v>
      </c>
      <c r="B3" s="907">
        <v>64.477537902388377</v>
      </c>
      <c r="C3" s="907">
        <v>10.837646936656284</v>
      </c>
      <c r="D3" s="907">
        <v>23.329115264797508</v>
      </c>
      <c r="E3" s="907">
        <v>20.408091381100725</v>
      </c>
      <c r="F3" s="907">
        <v>46.308372793354103</v>
      </c>
      <c r="G3" s="907">
        <v>29.471121495327107</v>
      </c>
      <c r="H3" s="907">
        <v>90.495997923156821</v>
      </c>
    </row>
    <row r="4" spans="1:8">
      <c r="A4" s="415" t="s">
        <v>28</v>
      </c>
      <c r="B4" s="907">
        <v>71.108620879120892</v>
      </c>
      <c r="C4" s="907">
        <v>7.2200494505494497</v>
      </c>
      <c r="D4" s="907">
        <v>13.43090384615385</v>
      </c>
      <c r="E4" s="907">
        <v>18.612986263736271</v>
      </c>
      <c r="F4" s="907">
        <v>44.312659340659351</v>
      </c>
      <c r="G4" s="907">
        <v>25.971260989010993</v>
      </c>
      <c r="H4" s="907">
        <v>90.990079670329678</v>
      </c>
    </row>
    <row r="5" spans="1:8">
      <c r="A5" s="906" t="s">
        <v>27</v>
      </c>
      <c r="B5" s="904">
        <v>66.296463451394118</v>
      </c>
      <c r="C5" s="904">
        <v>9.8453293142426528</v>
      </c>
      <c r="D5" s="904">
        <v>20.614006782215526</v>
      </c>
      <c r="E5" s="904">
        <v>19.915688771665412</v>
      </c>
      <c r="F5" s="904">
        <v>45.760942727957797</v>
      </c>
      <c r="G5" s="904">
        <v>28.511099472494351</v>
      </c>
      <c r="H5" s="904">
        <v>90.631525998492862</v>
      </c>
    </row>
    <row r="6" spans="1:8">
      <c r="A6" s="415" t="s">
        <v>26</v>
      </c>
      <c r="B6" s="907">
        <v>66.465471512770137</v>
      </c>
      <c r="C6" s="907">
        <v>11.054597249508841</v>
      </c>
      <c r="D6" s="907">
        <v>12.42808447937132</v>
      </c>
      <c r="E6" s="907">
        <v>21.635864440078585</v>
      </c>
      <c r="F6" s="907">
        <v>34.410363457760326</v>
      </c>
      <c r="G6" s="907">
        <v>22.052102161100194</v>
      </c>
      <c r="H6" s="907">
        <v>91.147416502946953</v>
      </c>
    </row>
    <row r="7" spans="1:8">
      <c r="A7" s="415" t="s">
        <v>25</v>
      </c>
      <c r="B7" s="907">
        <v>70.39224629418473</v>
      </c>
      <c r="C7" s="907">
        <v>10.510319270239455</v>
      </c>
      <c r="D7" s="907">
        <v>10.559657924743442</v>
      </c>
      <c r="E7" s="907">
        <v>18.160091220068416</v>
      </c>
      <c r="F7" s="907">
        <v>31.964241733181296</v>
      </c>
      <c r="G7" s="907">
        <v>21.329532497149373</v>
      </c>
      <c r="H7" s="907">
        <v>91.20688711516533</v>
      </c>
    </row>
    <row r="8" spans="1:8">
      <c r="A8" s="415" t="s">
        <v>24</v>
      </c>
      <c r="B8" s="907">
        <v>67.900870098039206</v>
      </c>
      <c r="C8" s="907">
        <v>13.954705882352938</v>
      </c>
      <c r="D8" s="907">
        <v>10.745772058823528</v>
      </c>
      <c r="E8" s="907">
        <v>18.597867647058823</v>
      </c>
      <c r="F8" s="907">
        <v>29.566948529411764</v>
      </c>
      <c r="G8" s="907">
        <v>21.777622549019608</v>
      </c>
      <c r="H8" s="907">
        <v>91.143639705882364</v>
      </c>
    </row>
    <row r="9" spans="1:8">
      <c r="A9" s="906" t="s">
        <v>23</v>
      </c>
      <c r="B9" s="904">
        <v>68.16781999262264</v>
      </c>
      <c r="C9" s="904">
        <v>11.751445960900035</v>
      </c>
      <c r="D9" s="904">
        <v>11.317285134636665</v>
      </c>
      <c r="E9" s="904">
        <v>19.597037993360384</v>
      </c>
      <c r="F9" s="904">
        <v>32.161202508299525</v>
      </c>
      <c r="G9" s="904">
        <v>21.735735890815196</v>
      </c>
      <c r="H9" s="904">
        <v>91.165518258945042</v>
      </c>
    </row>
    <row r="10" spans="1:8">
      <c r="A10" s="415" t="s">
        <v>22</v>
      </c>
      <c r="B10" s="907">
        <v>71.523567999999997</v>
      </c>
      <c r="C10" s="907">
        <v>5.2333999999999996</v>
      </c>
      <c r="D10" s="907">
        <v>9.773007999999999</v>
      </c>
      <c r="E10" s="907">
        <v>15.628815999999999</v>
      </c>
      <c r="F10" s="907">
        <v>27.811303999999996</v>
      </c>
      <c r="G10" s="907">
        <v>20.074288000000003</v>
      </c>
      <c r="H10" s="907">
        <v>88.573784000000003</v>
      </c>
    </row>
    <row r="11" spans="1:8">
      <c r="A11" s="415" t="s">
        <v>21</v>
      </c>
      <c r="B11" s="907">
        <v>68.880162866449496</v>
      </c>
      <c r="C11" s="907">
        <v>6.2562703583061889</v>
      </c>
      <c r="D11" s="907">
        <v>8.6539250814332256</v>
      </c>
      <c r="E11" s="907">
        <v>14.49773615635179</v>
      </c>
      <c r="F11" s="907">
        <v>26.515130293159611</v>
      </c>
      <c r="G11" s="907">
        <v>18.941791530944631</v>
      </c>
      <c r="H11" s="907">
        <v>87.601172638436481</v>
      </c>
    </row>
    <row r="12" spans="1:8">
      <c r="A12" s="415" t="s">
        <v>20</v>
      </c>
      <c r="B12" s="907">
        <v>68.758791848617179</v>
      </c>
      <c r="C12" s="907">
        <v>6.5234206695778747</v>
      </c>
      <c r="D12" s="907">
        <v>6.991004366812227</v>
      </c>
      <c r="E12" s="907">
        <v>14.6282096069869</v>
      </c>
      <c r="F12" s="907">
        <v>24.243420669577883</v>
      </c>
      <c r="G12" s="907">
        <v>18.052925764192143</v>
      </c>
      <c r="H12" s="907">
        <v>87.975662299854434</v>
      </c>
    </row>
    <row r="13" spans="1:8">
      <c r="A13" s="906" t="s">
        <v>19</v>
      </c>
      <c r="B13" s="904">
        <v>70.142755782046251</v>
      </c>
      <c r="C13" s="904">
        <v>5.827005096040768</v>
      </c>
      <c r="D13" s="904">
        <v>8.7544453155625241</v>
      </c>
      <c r="E13" s="904">
        <v>15.087107016856132</v>
      </c>
      <c r="F13" s="904">
        <v>26.538475107800863</v>
      </c>
      <c r="G13" s="904">
        <v>19.257342218737751</v>
      </c>
      <c r="H13" s="904">
        <v>88.178608388867104</v>
      </c>
    </row>
    <row r="14" spans="1:8">
      <c r="A14" s="415" t="s">
        <v>18</v>
      </c>
      <c r="B14" s="907">
        <v>63.221880630630636</v>
      </c>
      <c r="C14" s="907">
        <v>11.153738738738737</v>
      </c>
      <c r="D14" s="907">
        <v>7.5232545045045045</v>
      </c>
      <c r="E14" s="907">
        <v>10.465810810810812</v>
      </c>
      <c r="F14" s="907">
        <v>34.938896396396395</v>
      </c>
      <c r="G14" s="907">
        <v>18.408817567567567</v>
      </c>
      <c r="H14" s="907">
        <v>82.525878378378394</v>
      </c>
    </row>
    <row r="15" spans="1:8">
      <c r="A15" s="415" t="s">
        <v>17</v>
      </c>
      <c r="B15" s="907">
        <v>63.418546042003221</v>
      </c>
      <c r="C15" s="907">
        <v>12.063747980613895</v>
      </c>
      <c r="D15" s="907">
        <v>7.2813408723747974</v>
      </c>
      <c r="E15" s="907">
        <v>8.6271082390953158</v>
      </c>
      <c r="F15" s="907">
        <v>33.630064620355412</v>
      </c>
      <c r="G15" s="907">
        <v>16.192035541195473</v>
      </c>
      <c r="H15" s="907">
        <v>83.385395799676914</v>
      </c>
    </row>
    <row r="16" spans="1:8">
      <c r="A16" s="415" t="s">
        <v>16</v>
      </c>
      <c r="B16" s="907">
        <v>61.124950884086438</v>
      </c>
      <c r="C16" s="907">
        <v>13.429390962671908</v>
      </c>
      <c r="D16" s="907">
        <v>7.7502357563850692</v>
      </c>
      <c r="E16" s="907">
        <v>10.276168958742632</v>
      </c>
      <c r="F16" s="907">
        <v>31.241119842829079</v>
      </c>
      <c r="G16" s="907">
        <v>16.960333988212184</v>
      </c>
      <c r="H16" s="907">
        <v>82.941316306483316</v>
      </c>
    </row>
    <row r="17" spans="1:8">
      <c r="A17" s="906" t="s">
        <v>15</v>
      </c>
      <c r="B17" s="904">
        <v>62.752832341269837</v>
      </c>
      <c r="C17" s="904">
        <v>12.007708333333335</v>
      </c>
      <c r="D17" s="904">
        <v>7.5062847222222224</v>
      </c>
      <c r="E17" s="904">
        <v>9.8533680555555563</v>
      </c>
      <c r="F17" s="904">
        <v>33.603412698412697</v>
      </c>
      <c r="G17" s="904">
        <v>17.36245535714286</v>
      </c>
      <c r="H17" s="904">
        <v>82.89467757936508</v>
      </c>
    </row>
    <row r="18" spans="1:8">
      <c r="A18" s="905" t="s">
        <v>868</v>
      </c>
      <c r="B18" s="904">
        <v>67.360104424292388</v>
      </c>
      <c r="C18" s="904">
        <v>9.7458642484198954</v>
      </c>
      <c r="D18" s="904">
        <v>9.363344325364114</v>
      </c>
      <c r="E18" s="904">
        <v>15.317280846386369</v>
      </c>
      <c r="F18" s="904">
        <v>30.589880461665299</v>
      </c>
      <c r="G18" s="904">
        <v>19.655643033800494</v>
      </c>
      <c r="H18" s="904">
        <v>87.827565265182756</v>
      </c>
    </row>
    <row r="19" spans="1:8">
      <c r="A19" s="415" t="s">
        <v>13</v>
      </c>
      <c r="B19" s="907">
        <v>63.366330749354013</v>
      </c>
      <c r="C19" s="907">
        <v>11.701834625322997</v>
      </c>
      <c r="D19" s="907">
        <v>7.5679586563307488</v>
      </c>
      <c r="E19" s="907">
        <v>12.742403100775194</v>
      </c>
      <c r="F19" s="907">
        <v>36.432816537467701</v>
      </c>
      <c r="G19" s="907">
        <v>20.421817398794147</v>
      </c>
      <c r="H19" s="907">
        <v>88.592911283376395</v>
      </c>
    </row>
    <row r="20" spans="1:8">
      <c r="A20" s="415" t="s">
        <v>12</v>
      </c>
      <c r="B20" s="907">
        <v>65.671627906976752</v>
      </c>
      <c r="C20" s="907">
        <v>10.892155038759691</v>
      </c>
      <c r="D20" s="907">
        <v>6.819302325581396</v>
      </c>
      <c r="E20" s="907">
        <v>14.872015503875971</v>
      </c>
      <c r="F20" s="907">
        <v>35.758217054263568</v>
      </c>
      <c r="G20" s="907">
        <v>19.029705426356593</v>
      </c>
      <c r="H20" s="907">
        <v>89.46644961240311</v>
      </c>
    </row>
    <row r="21" spans="1:8">
      <c r="A21" s="415" t="s">
        <v>11</v>
      </c>
      <c r="B21" s="907">
        <v>61.536388888888894</v>
      </c>
      <c r="C21" s="907">
        <v>10.482083333333332</v>
      </c>
      <c r="D21" s="907">
        <v>6.4160069444444456</v>
      </c>
      <c r="E21" s="907">
        <v>16.312430555555554</v>
      </c>
      <c r="F21" s="907">
        <v>31.75267361111111</v>
      </c>
      <c r="G21" s="907">
        <v>18.738541666666666</v>
      </c>
      <c r="H21" s="907">
        <v>88.359340277777775</v>
      </c>
    </row>
    <row r="22" spans="1:8">
      <c r="A22" s="906" t="s">
        <v>10</v>
      </c>
      <c r="B22" s="904">
        <v>63.824732569245469</v>
      </c>
      <c r="C22" s="904">
        <v>11.284675262655206</v>
      </c>
      <c r="D22" s="904">
        <v>7.1789207258834766</v>
      </c>
      <c r="E22" s="904">
        <v>13.889379178605541</v>
      </c>
      <c r="F22" s="904">
        <v>35.581337153772687</v>
      </c>
      <c r="G22" s="904">
        <v>19.761504297994271</v>
      </c>
      <c r="H22" s="904">
        <v>88.829856733524352</v>
      </c>
    </row>
    <row r="23" spans="1:8">
      <c r="A23" s="415" t="s">
        <v>158</v>
      </c>
      <c r="B23" s="907">
        <v>68.010750199521141</v>
      </c>
      <c r="C23" s="907">
        <v>8.5587071029529138</v>
      </c>
      <c r="D23" s="907">
        <v>7.4362490023942529</v>
      </c>
      <c r="E23" s="907">
        <v>15.092713487629689</v>
      </c>
      <c r="F23" s="907">
        <v>26.04816440542697</v>
      </c>
      <c r="G23" s="907">
        <v>15.175139664804471</v>
      </c>
      <c r="H23" s="907">
        <v>87.748435754189941</v>
      </c>
    </row>
    <row r="24" spans="1:8">
      <c r="A24" s="415" t="s">
        <v>8</v>
      </c>
      <c r="B24" s="907">
        <v>71.168000000000006</v>
      </c>
      <c r="C24" s="907">
        <v>6.6215822784810126</v>
      </c>
      <c r="D24" s="907">
        <v>7.7872911392405069</v>
      </c>
      <c r="E24" s="907">
        <v>14.503949367088605</v>
      </c>
      <c r="F24" s="907">
        <v>26.841392405063292</v>
      </c>
      <c r="G24" s="907">
        <v>14.968886075949364</v>
      </c>
      <c r="H24" s="907">
        <v>88.898911392405054</v>
      </c>
    </row>
    <row r="25" spans="1:8">
      <c r="A25" s="415" t="s">
        <v>7</v>
      </c>
      <c r="B25" s="907">
        <v>66.279898580121696</v>
      </c>
      <c r="C25" s="907">
        <v>7.2760040567951325</v>
      </c>
      <c r="D25" s="907">
        <v>7.6914097363083149</v>
      </c>
      <c r="E25" s="907">
        <v>16.509036511156186</v>
      </c>
      <c r="F25" s="907">
        <v>26.364300202839758</v>
      </c>
      <c r="G25" s="907">
        <v>14.574594320486817</v>
      </c>
      <c r="H25" s="907">
        <v>87.371815415821487</v>
      </c>
    </row>
    <row r="26" spans="1:8">
      <c r="A26" s="906" t="s">
        <v>6</v>
      </c>
      <c r="B26" s="904">
        <v>68.270772532188843</v>
      </c>
      <c r="C26" s="904">
        <v>7.6359359524595574</v>
      </c>
      <c r="D26" s="904">
        <v>7.6108649719379331</v>
      </c>
      <c r="E26" s="904">
        <v>15.400198085176624</v>
      </c>
      <c r="F26" s="904">
        <v>26.357956421261143</v>
      </c>
      <c r="G26" s="904">
        <v>14.925856718388907</v>
      </c>
      <c r="H26" s="904">
        <v>87.925896335424213</v>
      </c>
    </row>
    <row r="27" spans="1:8">
      <c r="A27" s="415" t="s">
        <v>5</v>
      </c>
      <c r="B27" s="907">
        <v>61.34965610249494</v>
      </c>
      <c r="C27" s="907">
        <v>15.838111935266353</v>
      </c>
      <c r="D27" s="907">
        <v>10.23092380310182</v>
      </c>
      <c r="E27" s="907">
        <v>16.888354686446394</v>
      </c>
      <c r="F27" s="907">
        <v>30.778732299393123</v>
      </c>
      <c r="G27" s="907">
        <v>19.344983142279169</v>
      </c>
      <c r="H27" s="907">
        <v>89.271153068105207</v>
      </c>
    </row>
    <row r="28" spans="1:8">
      <c r="A28" s="415" t="s">
        <v>4</v>
      </c>
      <c r="B28" s="907">
        <v>62.891757925072056</v>
      </c>
      <c r="C28" s="907">
        <v>18.144178674351586</v>
      </c>
      <c r="D28" s="907">
        <v>8.9292939481268014</v>
      </c>
      <c r="E28" s="907">
        <v>15.130014409221904</v>
      </c>
      <c r="F28" s="907">
        <v>29.465518731988471</v>
      </c>
      <c r="G28" s="907">
        <v>18.589164265129686</v>
      </c>
      <c r="H28" s="907">
        <v>88.995489913544674</v>
      </c>
    </row>
    <row r="29" spans="1:8">
      <c r="A29" s="415" t="s">
        <v>3</v>
      </c>
      <c r="B29" s="907">
        <v>61.900909943714829</v>
      </c>
      <c r="C29" s="907">
        <v>16.348696060037526</v>
      </c>
      <c r="D29" s="907">
        <v>10.32641651031895</v>
      </c>
      <c r="E29" s="907">
        <v>14.759127579737335</v>
      </c>
      <c r="F29" s="907">
        <v>32.32093808630394</v>
      </c>
      <c r="G29" s="907">
        <v>20.310891181988747</v>
      </c>
      <c r="H29" s="907">
        <v>89.340928705440916</v>
      </c>
    </row>
    <row r="30" spans="1:8">
      <c r="A30" s="906" t="s">
        <v>2</v>
      </c>
      <c r="B30" s="904">
        <v>61.860866481652799</v>
      </c>
      <c r="C30" s="904">
        <v>16.499441874807278</v>
      </c>
      <c r="D30" s="904">
        <v>9.9837650323774287</v>
      </c>
      <c r="E30" s="904">
        <v>15.812176996608079</v>
      </c>
      <c r="F30" s="904">
        <v>31.004640764724023</v>
      </c>
      <c r="G30" s="904">
        <v>19.500740055504163</v>
      </c>
      <c r="H30" s="904">
        <v>89.235097132284949</v>
      </c>
    </row>
    <row r="31" spans="1:8">
      <c r="A31" s="905" t="s">
        <v>877</v>
      </c>
      <c r="B31" s="904">
        <v>64.673195075304818</v>
      </c>
      <c r="C31" s="904">
        <v>11.985064546975856</v>
      </c>
      <c r="D31" s="904">
        <v>8.4225818790341851</v>
      </c>
      <c r="E31" s="904">
        <v>15.181741573033708</v>
      </c>
      <c r="F31" s="904">
        <v>30.467800621563473</v>
      </c>
      <c r="G31" s="904">
        <v>17.909623475974183</v>
      </c>
      <c r="H31" s="904">
        <v>88.659655749462104</v>
      </c>
    </row>
    <row r="32" spans="1:8">
      <c r="A32" s="903" t="s">
        <v>0</v>
      </c>
      <c r="B32" s="902">
        <v>66.094516843051807</v>
      </c>
      <c r="C32" s="902">
        <v>10.439405478315003</v>
      </c>
      <c r="D32" s="902">
        <v>14.254603652210001</v>
      </c>
      <c r="E32" s="902">
        <v>17.388490350695164</v>
      </c>
      <c r="F32" s="902">
        <v>37.517274676627238</v>
      </c>
      <c r="G32" s="902">
        <v>23.214635470706234</v>
      </c>
      <c r="H32" s="902">
        <v>89.355192986096711</v>
      </c>
    </row>
  </sheetData>
  <pageMargins left="0.75" right="0.75" top="1" bottom="1" header="0.5" footer="0.5"/>
  <pageSetup paperSize="9" orientation="portrait" r:id="rId1"/>
  <headerFooter alignWithMargins="0"/>
  <legacyDrawing r:id="rId2"/>
</worksheet>
</file>

<file path=xl/worksheets/sheet8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6FE9D3-257F-4408-A3F8-66AD4114C879}">
  <dimension ref="A1:E32"/>
  <sheetViews>
    <sheetView workbookViewId="0"/>
  </sheetViews>
  <sheetFormatPr defaultRowHeight="15"/>
  <cols>
    <col min="1" max="1" width="21.42578125" style="807" customWidth="1"/>
    <col min="2" max="4" width="14.5703125" style="807" customWidth="1"/>
    <col min="5" max="5" width="17" style="807" customWidth="1"/>
    <col min="6" max="16384" width="9.140625" style="807"/>
  </cols>
  <sheetData>
    <row r="1" spans="1:5" ht="15.75" thickBot="1">
      <c r="A1" s="917" t="s">
        <v>983</v>
      </c>
      <c r="B1" s="917"/>
      <c r="C1" s="917"/>
      <c r="D1" s="916"/>
      <c r="E1" s="916"/>
    </row>
    <row r="2" spans="1:5" s="898" customFormat="1" ht="40.5" customHeight="1">
      <c r="A2" s="915" t="s">
        <v>37</v>
      </c>
      <c r="B2" s="915" t="s">
        <v>982</v>
      </c>
      <c r="C2" s="915" t="s">
        <v>981</v>
      </c>
      <c r="D2" s="915" t="s">
        <v>980</v>
      </c>
      <c r="E2" s="915" t="s">
        <v>979</v>
      </c>
    </row>
    <row r="3" spans="1:5">
      <c r="A3" s="421" t="s">
        <v>44</v>
      </c>
      <c r="B3" s="914">
        <v>85.939275181723772</v>
      </c>
      <c r="C3" s="914">
        <v>82.904871235721686</v>
      </c>
      <c r="D3" s="914">
        <v>79.153353063343715</v>
      </c>
      <c r="E3" s="914">
        <v>50.524196261682249</v>
      </c>
    </row>
    <row r="4" spans="1:5">
      <c r="A4" s="415" t="s">
        <v>28</v>
      </c>
      <c r="B4" s="914">
        <v>84.853181318681337</v>
      </c>
      <c r="C4" s="914">
        <v>81.885843406593409</v>
      </c>
      <c r="D4" s="914">
        <v>76.959587912087898</v>
      </c>
      <c r="E4" s="914">
        <v>44.934881868131868</v>
      </c>
    </row>
    <row r="5" spans="1:5">
      <c r="A5" s="906" t="s">
        <v>27</v>
      </c>
      <c r="B5" s="912">
        <v>85.64135644310474</v>
      </c>
      <c r="C5" s="912">
        <v>82.625348907309714</v>
      </c>
      <c r="D5" s="912">
        <v>78.551596834966091</v>
      </c>
      <c r="E5" s="912">
        <v>48.991030896759618</v>
      </c>
    </row>
    <row r="6" spans="1:5">
      <c r="A6" s="415" t="s">
        <v>26</v>
      </c>
      <c r="B6" s="913">
        <v>87.808388998035369</v>
      </c>
      <c r="C6" s="913">
        <v>84.162455795677801</v>
      </c>
      <c r="D6" s="913">
        <v>80.141876227897839</v>
      </c>
      <c r="E6" s="913">
        <v>43.17789783889981</v>
      </c>
    </row>
    <row r="7" spans="1:5">
      <c r="A7" s="415" t="s">
        <v>25</v>
      </c>
      <c r="B7" s="913">
        <v>86.157069555302172</v>
      </c>
      <c r="C7" s="913">
        <v>82.800433295324964</v>
      </c>
      <c r="D7" s="913">
        <v>79.074401368301011</v>
      </c>
      <c r="E7" s="913">
        <v>41.704618015963504</v>
      </c>
    </row>
    <row r="8" spans="1:5">
      <c r="A8" s="415" t="s">
        <v>24</v>
      </c>
      <c r="B8" s="913">
        <v>87.282181372549033</v>
      </c>
      <c r="C8" s="913">
        <v>83.836764705882359</v>
      </c>
      <c r="D8" s="913">
        <v>79.71709558823531</v>
      </c>
      <c r="E8" s="913">
        <v>43.305919117647065</v>
      </c>
    </row>
    <row r="9" spans="1:5">
      <c r="A9" s="906" t="s">
        <v>23</v>
      </c>
      <c r="B9" s="912">
        <v>87.115805975654737</v>
      </c>
      <c r="C9" s="912">
        <v>83.623814090741419</v>
      </c>
      <c r="D9" s="912">
        <v>79.668694208779044</v>
      </c>
      <c r="E9" s="912">
        <v>42.739830320914798</v>
      </c>
    </row>
    <row r="10" spans="1:5">
      <c r="A10" s="415" t="s">
        <v>22</v>
      </c>
      <c r="B10" s="913">
        <v>78.146080000000012</v>
      </c>
      <c r="C10" s="913">
        <v>71.524832000000004</v>
      </c>
      <c r="D10" s="913">
        <v>65.208928000000014</v>
      </c>
      <c r="E10" s="913">
        <v>42.210968000000001</v>
      </c>
    </row>
    <row r="11" spans="1:5">
      <c r="A11" s="415" t="s">
        <v>21</v>
      </c>
      <c r="B11" s="913">
        <v>77.727866449511396</v>
      </c>
      <c r="C11" s="913">
        <v>71.752100977198694</v>
      </c>
      <c r="D11" s="913">
        <v>65.429657980456028</v>
      </c>
      <c r="E11" s="913">
        <v>40.67801302931597</v>
      </c>
    </row>
    <row r="12" spans="1:5">
      <c r="A12" s="415" t="s">
        <v>20</v>
      </c>
      <c r="B12" s="913">
        <v>77.944832605531303</v>
      </c>
      <c r="C12" s="913">
        <v>71.188660844250364</v>
      </c>
      <c r="D12" s="913">
        <v>64.039839883551679</v>
      </c>
      <c r="E12" s="913">
        <v>42.273333333333333</v>
      </c>
    </row>
    <row r="13" spans="1:5">
      <c r="A13" s="906" t="s">
        <v>19</v>
      </c>
      <c r="B13" s="912">
        <v>77.991223049784395</v>
      </c>
      <c r="C13" s="912">
        <v>71.489000392003149</v>
      </c>
      <c r="D13" s="912">
        <v>64.94721285770288</v>
      </c>
      <c r="E13" s="912">
        <v>41.858796550372404</v>
      </c>
    </row>
    <row r="14" spans="1:5">
      <c r="A14" s="415" t="s">
        <v>18</v>
      </c>
      <c r="B14" s="913">
        <v>74.008018018018021</v>
      </c>
      <c r="C14" s="913">
        <v>71.206734234234247</v>
      </c>
      <c r="D14" s="913">
        <v>64.005529279279287</v>
      </c>
      <c r="E14" s="913">
        <v>37.791689189189192</v>
      </c>
    </row>
    <row r="15" spans="1:5">
      <c r="A15" s="415" t="s">
        <v>17</v>
      </c>
      <c r="B15" s="913">
        <v>75.449951534733444</v>
      </c>
      <c r="C15" s="913">
        <v>72.704588045234246</v>
      </c>
      <c r="D15" s="913">
        <v>65.914087237479805</v>
      </c>
      <c r="E15" s="913">
        <v>39.445379644588044</v>
      </c>
    </row>
    <row r="16" spans="1:5">
      <c r="A16" s="415" t="s">
        <v>16</v>
      </c>
      <c r="B16" s="913">
        <v>74.198428290766216</v>
      </c>
      <c r="C16" s="913">
        <v>70.838664047151283</v>
      </c>
      <c r="D16" s="913">
        <v>63.813339882121809</v>
      </c>
      <c r="E16" s="913">
        <v>38.00011787819254</v>
      </c>
    </row>
    <row r="17" spans="1:5">
      <c r="A17" s="906" t="s">
        <v>15</v>
      </c>
      <c r="B17" s="912">
        <v>74.498829365079359</v>
      </c>
      <c r="C17" s="912">
        <v>71.573710317460311</v>
      </c>
      <c r="D17" s="912">
        <v>64.543015873015875</v>
      </c>
      <c r="E17" s="912">
        <v>38.352068452380955</v>
      </c>
    </row>
    <row r="18" spans="1:5">
      <c r="A18" s="905" t="s">
        <v>868</v>
      </c>
      <c r="B18" s="912">
        <v>80.422671063478973</v>
      </c>
      <c r="C18" s="912">
        <v>76.032591371255847</v>
      </c>
      <c r="D18" s="912">
        <v>70.318891178895299</v>
      </c>
      <c r="E18" s="912">
        <v>41.215614179719708</v>
      </c>
    </row>
    <row r="19" spans="1:5">
      <c r="A19" s="415" t="s">
        <v>13</v>
      </c>
      <c r="B19" s="913">
        <v>82.913944875107674</v>
      </c>
      <c r="C19" s="913">
        <v>80.574995693367782</v>
      </c>
      <c r="D19" s="913">
        <v>72.129138673557279</v>
      </c>
      <c r="E19" s="913">
        <v>40.773962101636521</v>
      </c>
    </row>
    <row r="20" spans="1:5">
      <c r="A20" s="415" t="s">
        <v>12</v>
      </c>
      <c r="B20" s="913">
        <v>84.359596899224812</v>
      </c>
      <c r="C20" s="913">
        <v>81.071906976744188</v>
      </c>
      <c r="D20" s="913">
        <v>72.872186046511615</v>
      </c>
      <c r="E20" s="913">
        <v>42.658108527131787</v>
      </c>
    </row>
    <row r="21" spans="1:5">
      <c r="A21" s="415" t="s">
        <v>11</v>
      </c>
      <c r="B21" s="913">
        <v>83.452986111111116</v>
      </c>
      <c r="C21" s="913">
        <v>79.681805555555556</v>
      </c>
      <c r="D21" s="913">
        <v>72.37</v>
      </c>
      <c r="E21" s="913">
        <v>40.202673611111109</v>
      </c>
    </row>
    <row r="22" spans="1:5">
      <c r="A22" s="906" t="s">
        <v>10</v>
      </c>
      <c r="B22" s="912">
        <v>83.433376313276028</v>
      </c>
      <c r="C22" s="912">
        <v>80.605210124164287</v>
      </c>
      <c r="D22" s="912">
        <v>72.391141356255972</v>
      </c>
      <c r="E22" s="912">
        <v>41.275749761222542</v>
      </c>
    </row>
    <row r="23" spans="1:5">
      <c r="A23" s="415" t="s">
        <v>158</v>
      </c>
      <c r="B23" s="913">
        <v>79.233160415003994</v>
      </c>
      <c r="C23" s="913">
        <v>75.964565043894666</v>
      </c>
      <c r="D23" s="913">
        <v>70.428635275339175</v>
      </c>
      <c r="E23" s="913">
        <v>40.29991221069433</v>
      </c>
    </row>
    <row r="24" spans="1:5">
      <c r="A24" s="415" t="s">
        <v>8</v>
      </c>
      <c r="B24" s="913">
        <v>81.028012658227865</v>
      </c>
      <c r="C24" s="913">
        <v>77.761645569620271</v>
      </c>
      <c r="D24" s="913">
        <v>73.487924050632913</v>
      </c>
      <c r="E24" s="913">
        <v>41.456734177215189</v>
      </c>
    </row>
    <row r="25" spans="1:5">
      <c r="A25" s="415" t="s">
        <v>7</v>
      </c>
      <c r="B25" s="913">
        <v>79.377089249492911</v>
      </c>
      <c r="C25" s="913">
        <v>75.72754563894523</v>
      </c>
      <c r="D25" s="913">
        <v>70.452839756592283</v>
      </c>
      <c r="E25" s="913">
        <v>40.533184584178514</v>
      </c>
    </row>
    <row r="26" spans="1:5">
      <c r="A26" s="906" t="s">
        <v>6</v>
      </c>
      <c r="B26" s="912">
        <v>79.748131396500497</v>
      </c>
      <c r="C26" s="912">
        <v>76.356110927698921</v>
      </c>
      <c r="D26" s="912">
        <v>71.234413998019136</v>
      </c>
      <c r="E26" s="912">
        <v>40.677560250907895</v>
      </c>
    </row>
    <row r="27" spans="1:5">
      <c r="A27" s="415" t="s">
        <v>5</v>
      </c>
      <c r="B27" s="913">
        <v>80.855482130815915</v>
      </c>
      <c r="C27" s="913">
        <v>73.968975050573178</v>
      </c>
      <c r="D27" s="913">
        <v>65.945138233310857</v>
      </c>
      <c r="E27" s="913">
        <v>45.057781523937969</v>
      </c>
    </row>
    <row r="28" spans="1:5">
      <c r="A28" s="415" t="s">
        <v>4</v>
      </c>
      <c r="B28" s="913">
        <v>81.594495677233439</v>
      </c>
      <c r="C28" s="913">
        <v>75.593559077809815</v>
      </c>
      <c r="D28" s="913">
        <v>68.306541786743509</v>
      </c>
      <c r="E28" s="913">
        <v>46.168184438040342</v>
      </c>
    </row>
    <row r="29" spans="1:5">
      <c r="A29" s="415" t="s">
        <v>3</v>
      </c>
      <c r="B29" s="913">
        <v>81.339962476547839</v>
      </c>
      <c r="C29" s="913">
        <v>74.817607879924964</v>
      </c>
      <c r="D29" s="913">
        <v>66.950741088180109</v>
      </c>
      <c r="E29" s="913">
        <v>45.036303939962465</v>
      </c>
    </row>
    <row r="30" spans="1:5">
      <c r="A30" s="906" t="s">
        <v>2</v>
      </c>
      <c r="B30" s="912">
        <v>81.172883132901632</v>
      </c>
      <c r="C30" s="912">
        <v>74.595587419056429</v>
      </c>
      <c r="D30" s="912">
        <v>66.781026827012042</v>
      </c>
      <c r="E30" s="912">
        <v>45.288347209374038</v>
      </c>
    </row>
    <row r="31" spans="1:5">
      <c r="A31" s="905" t="s">
        <v>877</v>
      </c>
      <c r="B31" s="912">
        <v>81.222835285680134</v>
      </c>
      <c r="C31" s="912">
        <v>76.737205355008371</v>
      </c>
      <c r="D31" s="912">
        <v>69.797628496294521</v>
      </c>
      <c r="E31" s="912">
        <v>42.614613913459245</v>
      </c>
    </row>
    <row r="32" spans="1:5">
      <c r="A32" s="903" t="s">
        <v>0</v>
      </c>
      <c r="B32" s="912">
        <v>83.049292384312096</v>
      </c>
      <c r="C32" s="912">
        <v>79.262192709414123</v>
      </c>
      <c r="D32" s="912">
        <v>73.946446012312364</v>
      </c>
      <c r="E32" s="912">
        <v>45.188907795531577</v>
      </c>
    </row>
  </sheetData>
  <pageMargins left="0.75" right="0.75" top="1" bottom="1" header="0.5" footer="0.5"/>
  <pageSetup paperSize="9" orientation="portrait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BDF078-A85B-4375-80E7-7A24CB2E068E}">
  <dimension ref="A1:I33"/>
  <sheetViews>
    <sheetView workbookViewId="0"/>
  </sheetViews>
  <sheetFormatPr defaultRowHeight="11.25"/>
  <cols>
    <col min="1" max="1" width="22" style="106" customWidth="1"/>
    <col min="2" max="2" width="16.42578125" style="106" customWidth="1"/>
    <col min="3" max="3" width="10.85546875" style="106" customWidth="1"/>
    <col min="4" max="4" width="12" style="106" customWidth="1"/>
    <col min="5" max="7" width="10.85546875" style="106" customWidth="1"/>
    <col min="8" max="9" width="12.85546875" style="106" customWidth="1"/>
    <col min="10" max="16384" width="9.140625" style="106"/>
  </cols>
  <sheetData>
    <row r="1" spans="1:9" ht="12" thickBot="1">
      <c r="A1" s="161" t="s">
        <v>100</v>
      </c>
      <c r="B1" s="160"/>
      <c r="C1" s="160"/>
      <c r="D1" s="160"/>
      <c r="E1" s="160"/>
      <c r="F1" s="160"/>
      <c r="G1" s="160"/>
      <c r="H1" s="160"/>
      <c r="I1" s="159"/>
    </row>
    <row r="2" spans="1:9" s="156" customFormat="1" ht="45" customHeight="1">
      <c r="A2" s="941" t="s">
        <v>37</v>
      </c>
      <c r="B2" s="941" t="s">
        <v>99</v>
      </c>
      <c r="C2" s="920" t="s">
        <v>98</v>
      </c>
      <c r="D2" s="920" t="s">
        <v>97</v>
      </c>
      <c r="E2" s="158" t="s">
        <v>96</v>
      </c>
      <c r="F2" s="158" t="s">
        <v>95</v>
      </c>
      <c r="G2" s="158" t="s">
        <v>94</v>
      </c>
      <c r="H2" s="158" t="s">
        <v>93</v>
      </c>
      <c r="I2" s="157" t="s">
        <v>92</v>
      </c>
    </row>
    <row r="3" spans="1:9" s="156" customFormat="1">
      <c r="A3" s="928"/>
      <c r="B3" s="928"/>
      <c r="C3" s="961"/>
      <c r="D3" s="961"/>
      <c r="E3" s="949" t="s">
        <v>91</v>
      </c>
      <c r="F3" s="958"/>
      <c r="G3" s="959"/>
      <c r="H3" s="960" t="s">
        <v>90</v>
      </c>
      <c r="I3" s="960"/>
    </row>
    <row r="4" spans="1:9">
      <c r="A4" s="155" t="s">
        <v>44</v>
      </c>
      <c r="B4" s="147">
        <v>488707</v>
      </c>
      <c r="C4" s="147">
        <v>11393</v>
      </c>
      <c r="D4" s="146">
        <v>2306</v>
      </c>
      <c r="E4" s="154">
        <v>14303</v>
      </c>
      <c r="F4" s="154">
        <v>4656</v>
      </c>
      <c r="G4" s="154">
        <v>8000</v>
      </c>
      <c r="H4" s="153">
        <v>5302</v>
      </c>
      <c r="I4" s="153">
        <v>11069</v>
      </c>
    </row>
    <row r="5" spans="1:9">
      <c r="A5" s="152" t="s">
        <v>28</v>
      </c>
      <c r="B5" s="147">
        <v>312197</v>
      </c>
      <c r="C5" s="147">
        <v>3289</v>
      </c>
      <c r="D5" s="146">
        <v>1726</v>
      </c>
      <c r="E5" s="149">
        <v>7195</v>
      </c>
      <c r="F5" s="149">
        <v>2892</v>
      </c>
      <c r="G5" s="149">
        <v>1905</v>
      </c>
      <c r="H5" s="148">
        <v>655</v>
      </c>
      <c r="I5" s="148">
        <v>7791</v>
      </c>
    </row>
    <row r="6" spans="1:9">
      <c r="A6" s="143" t="s">
        <v>27</v>
      </c>
      <c r="B6" s="141">
        <f>SUM(B4:B5)</f>
        <v>800904</v>
      </c>
      <c r="C6" s="141">
        <v>14682</v>
      </c>
      <c r="D6" s="113">
        <v>4032</v>
      </c>
      <c r="E6" s="113">
        <v>21498</v>
      </c>
      <c r="F6" s="113">
        <v>7548</v>
      </c>
      <c r="G6" s="113">
        <v>9905</v>
      </c>
      <c r="H6" s="113">
        <v>5957</v>
      </c>
      <c r="I6" s="113">
        <v>18860</v>
      </c>
    </row>
    <row r="7" spans="1:9">
      <c r="A7" s="151" t="s">
        <v>26</v>
      </c>
      <c r="B7" s="147">
        <v>116639</v>
      </c>
      <c r="C7" s="147">
        <v>1098</v>
      </c>
      <c r="D7" s="146">
        <v>641</v>
      </c>
      <c r="E7" s="145">
        <v>4062</v>
      </c>
      <c r="F7" s="145">
        <v>2081</v>
      </c>
      <c r="G7" s="145">
        <v>946</v>
      </c>
      <c r="H7" s="145">
        <v>458</v>
      </c>
      <c r="I7" s="145">
        <v>2676</v>
      </c>
    </row>
    <row r="8" spans="1:9">
      <c r="A8" s="106" t="s">
        <v>25</v>
      </c>
      <c r="B8" s="147">
        <v>89390</v>
      </c>
      <c r="C8" s="147">
        <v>1238</v>
      </c>
      <c r="D8" s="146">
        <v>457</v>
      </c>
      <c r="E8" s="149">
        <v>3733</v>
      </c>
      <c r="F8" s="149">
        <v>1025</v>
      </c>
      <c r="G8" s="149">
        <v>1319</v>
      </c>
      <c r="H8" s="79">
        <v>547</v>
      </c>
      <c r="I8" s="79">
        <v>2204</v>
      </c>
    </row>
    <row r="9" spans="1:9">
      <c r="A9" s="106" t="s">
        <v>24</v>
      </c>
      <c r="B9" s="147">
        <v>102631</v>
      </c>
      <c r="C9" s="147">
        <v>1304</v>
      </c>
      <c r="D9" s="146">
        <v>466</v>
      </c>
      <c r="E9" s="149">
        <v>6925</v>
      </c>
      <c r="F9" s="149">
        <v>3320</v>
      </c>
      <c r="G9" s="149">
        <v>1037</v>
      </c>
      <c r="H9" s="148">
        <v>416</v>
      </c>
      <c r="I9" s="148">
        <v>2387</v>
      </c>
    </row>
    <row r="10" spans="1:9">
      <c r="A10" s="144" t="s">
        <v>23</v>
      </c>
      <c r="B10" s="141">
        <f>SUM(B7:B9)</f>
        <v>308660</v>
      </c>
      <c r="C10" s="141">
        <v>3640</v>
      </c>
      <c r="D10" s="113">
        <v>1564</v>
      </c>
      <c r="E10" s="113">
        <v>14720</v>
      </c>
      <c r="F10" s="113">
        <v>6426</v>
      </c>
      <c r="G10" s="113">
        <v>3302</v>
      </c>
      <c r="H10" s="113">
        <v>1421</v>
      </c>
      <c r="I10" s="113">
        <v>7267</v>
      </c>
    </row>
    <row r="11" spans="1:9">
      <c r="A11" s="106" t="s">
        <v>22</v>
      </c>
      <c r="B11" s="147">
        <v>122912</v>
      </c>
      <c r="C11" s="147">
        <v>1871</v>
      </c>
      <c r="D11" s="146">
        <v>399</v>
      </c>
      <c r="E11" s="149">
        <v>5750</v>
      </c>
      <c r="F11" s="149">
        <v>2111</v>
      </c>
      <c r="G11" s="149">
        <v>1074</v>
      </c>
      <c r="H11" s="148">
        <v>549</v>
      </c>
      <c r="I11" s="148">
        <v>2785</v>
      </c>
    </row>
    <row r="12" spans="1:9">
      <c r="A12" s="106" t="s">
        <v>21</v>
      </c>
      <c r="B12" s="147">
        <v>76816</v>
      </c>
      <c r="C12" s="147">
        <v>804</v>
      </c>
      <c r="D12" s="146">
        <v>367</v>
      </c>
      <c r="E12" s="145">
        <v>4161</v>
      </c>
      <c r="F12" s="145">
        <v>1699</v>
      </c>
      <c r="G12" s="145">
        <v>1277</v>
      </c>
      <c r="H12" s="145">
        <v>222</v>
      </c>
      <c r="I12" s="145">
        <v>1755</v>
      </c>
    </row>
    <row r="13" spans="1:9">
      <c r="A13" s="106" t="s">
        <v>20</v>
      </c>
      <c r="B13" s="147">
        <v>82641</v>
      </c>
      <c r="C13" s="147">
        <v>899</v>
      </c>
      <c r="D13" s="146">
        <v>414</v>
      </c>
      <c r="E13" s="149">
        <v>5724</v>
      </c>
      <c r="F13" s="149">
        <v>3788</v>
      </c>
      <c r="G13" s="149">
        <v>1306</v>
      </c>
      <c r="H13" s="148">
        <v>275</v>
      </c>
      <c r="I13" s="148">
        <v>2252</v>
      </c>
    </row>
    <row r="14" spans="1:9">
      <c r="A14" s="144" t="s">
        <v>19</v>
      </c>
      <c r="B14" s="141">
        <f>SUM(B11:B13)</f>
        <v>282369</v>
      </c>
      <c r="C14" s="141">
        <v>3574</v>
      </c>
      <c r="D14" s="113">
        <v>1180</v>
      </c>
      <c r="E14" s="113">
        <v>15635</v>
      </c>
      <c r="F14" s="113">
        <v>7598</v>
      </c>
      <c r="G14" s="113">
        <v>3657</v>
      </c>
      <c r="H14" s="113">
        <v>1046</v>
      </c>
      <c r="I14" s="113">
        <v>6792</v>
      </c>
    </row>
    <row r="15" spans="1:9">
      <c r="A15" s="106" t="s">
        <v>18</v>
      </c>
      <c r="B15" s="147">
        <v>121820</v>
      </c>
      <c r="C15" s="147">
        <v>1243</v>
      </c>
      <c r="D15" s="146">
        <v>748</v>
      </c>
      <c r="E15" s="149">
        <v>6354</v>
      </c>
      <c r="F15" s="149">
        <v>5231</v>
      </c>
      <c r="G15" s="149">
        <v>2372</v>
      </c>
      <c r="H15" s="79">
        <v>261</v>
      </c>
      <c r="I15" s="79">
        <v>3829</v>
      </c>
    </row>
    <row r="16" spans="1:9">
      <c r="A16" s="106" t="s">
        <v>17</v>
      </c>
      <c r="B16" s="147">
        <v>97114</v>
      </c>
      <c r="C16" s="147">
        <v>701</v>
      </c>
      <c r="D16" s="146">
        <v>901</v>
      </c>
      <c r="E16" s="149">
        <v>8614</v>
      </c>
      <c r="F16" s="149">
        <v>2476</v>
      </c>
      <c r="G16" s="149">
        <v>1945</v>
      </c>
      <c r="H16" s="148">
        <v>257</v>
      </c>
      <c r="I16" s="148">
        <v>2934</v>
      </c>
    </row>
    <row r="17" spans="1:9">
      <c r="A17" s="106" t="s">
        <v>16</v>
      </c>
      <c r="B17" s="147">
        <v>76210</v>
      </c>
      <c r="C17" s="147">
        <v>404</v>
      </c>
      <c r="D17" s="146">
        <v>458</v>
      </c>
      <c r="E17" s="145">
        <v>3701</v>
      </c>
      <c r="F17" s="145">
        <v>1801</v>
      </c>
      <c r="G17" s="145">
        <v>1012</v>
      </c>
      <c r="H17" s="145">
        <v>83</v>
      </c>
      <c r="I17" s="145">
        <v>2116</v>
      </c>
    </row>
    <row r="18" spans="1:9">
      <c r="A18" s="144" t="s">
        <v>15</v>
      </c>
      <c r="B18" s="141">
        <f>SUM(B15:B17)</f>
        <v>295144</v>
      </c>
      <c r="C18" s="141">
        <v>2348</v>
      </c>
      <c r="D18" s="113">
        <v>2107</v>
      </c>
      <c r="E18" s="113">
        <v>18669</v>
      </c>
      <c r="F18" s="113">
        <v>9508</v>
      </c>
      <c r="G18" s="113">
        <v>5329</v>
      </c>
      <c r="H18" s="113">
        <v>601</v>
      </c>
      <c r="I18" s="113">
        <v>8879</v>
      </c>
    </row>
    <row r="19" spans="1:9">
      <c r="A19" s="143" t="s">
        <v>14</v>
      </c>
      <c r="B19" s="141">
        <f>SUM(B10,B14,B18)</f>
        <v>886173</v>
      </c>
      <c r="C19" s="141">
        <v>9562</v>
      </c>
      <c r="D19" s="113">
        <v>4851</v>
      </c>
      <c r="E19" s="113">
        <v>49024</v>
      </c>
      <c r="F19" s="113">
        <v>23532</v>
      </c>
      <c r="G19" s="113">
        <v>12288</v>
      </c>
      <c r="H19" s="113">
        <v>3068</v>
      </c>
      <c r="I19" s="113">
        <v>22938</v>
      </c>
    </row>
    <row r="20" spans="1:9">
      <c r="A20" s="106" t="s">
        <v>13</v>
      </c>
      <c r="B20" s="147">
        <v>201589</v>
      </c>
      <c r="C20" s="147">
        <v>1550</v>
      </c>
      <c r="D20" s="146">
        <v>1993</v>
      </c>
      <c r="E20" s="149">
        <v>15881</v>
      </c>
      <c r="F20" s="149">
        <v>10842</v>
      </c>
      <c r="G20" s="149">
        <v>4215</v>
      </c>
      <c r="H20" s="148">
        <v>856</v>
      </c>
      <c r="I20" s="148">
        <v>5374</v>
      </c>
    </row>
    <row r="21" spans="1:9">
      <c r="A21" s="106" t="s">
        <v>12</v>
      </c>
      <c r="B21" s="147">
        <v>96755</v>
      </c>
      <c r="C21" s="147">
        <v>617</v>
      </c>
      <c r="D21" s="146">
        <v>392</v>
      </c>
      <c r="E21" s="149">
        <v>5664</v>
      </c>
      <c r="F21" s="149">
        <v>2126</v>
      </c>
      <c r="G21" s="149">
        <v>1124</v>
      </c>
      <c r="H21" s="148">
        <v>177</v>
      </c>
      <c r="I21" s="148">
        <v>2481</v>
      </c>
    </row>
    <row r="22" spans="1:9">
      <c r="A22" s="106" t="s">
        <v>11</v>
      </c>
      <c r="B22" s="147">
        <v>63411</v>
      </c>
      <c r="C22" s="147">
        <v>152</v>
      </c>
      <c r="D22" s="146">
        <v>251</v>
      </c>
      <c r="E22" s="149">
        <v>4148</v>
      </c>
      <c r="F22" s="149">
        <v>2284</v>
      </c>
      <c r="G22" s="149">
        <v>906</v>
      </c>
      <c r="H22" s="79">
        <v>208</v>
      </c>
      <c r="I22" s="79">
        <v>1808</v>
      </c>
    </row>
    <row r="23" spans="1:9">
      <c r="A23" s="144" t="s">
        <v>10</v>
      </c>
      <c r="B23" s="141">
        <f>SUM(B20:B22)</f>
        <v>361755</v>
      </c>
      <c r="C23" s="141">
        <v>2319</v>
      </c>
      <c r="D23" s="113">
        <v>2636</v>
      </c>
      <c r="E23" s="113">
        <v>25693</v>
      </c>
      <c r="F23" s="113">
        <v>15252</v>
      </c>
      <c r="G23" s="113">
        <v>6245</v>
      </c>
      <c r="H23" s="113">
        <v>1241</v>
      </c>
      <c r="I23" s="113">
        <v>9663</v>
      </c>
    </row>
    <row r="24" spans="1:9">
      <c r="A24" s="106" t="s">
        <v>9</v>
      </c>
      <c r="B24" s="147">
        <v>147665</v>
      </c>
      <c r="C24" s="147">
        <v>1804</v>
      </c>
      <c r="D24" s="146">
        <v>1482</v>
      </c>
      <c r="E24" s="145">
        <v>9827</v>
      </c>
      <c r="F24" s="145">
        <v>8636</v>
      </c>
      <c r="G24" s="145">
        <v>4298</v>
      </c>
      <c r="H24" s="145">
        <v>429</v>
      </c>
      <c r="I24" s="145">
        <v>4032</v>
      </c>
    </row>
    <row r="25" spans="1:9">
      <c r="A25" s="106" t="s">
        <v>8</v>
      </c>
      <c r="B25" s="147">
        <v>121612</v>
      </c>
      <c r="C25" s="147">
        <v>1395</v>
      </c>
      <c r="D25" s="146">
        <v>777</v>
      </c>
      <c r="E25" s="145">
        <v>6948</v>
      </c>
      <c r="F25" s="145">
        <v>3293</v>
      </c>
      <c r="G25" s="145">
        <v>2075</v>
      </c>
      <c r="H25" s="145">
        <v>42</v>
      </c>
      <c r="I25" s="145">
        <v>3380</v>
      </c>
    </row>
    <row r="26" spans="1:9" s="150" customFormat="1">
      <c r="A26" s="106" t="s">
        <v>7</v>
      </c>
      <c r="B26" s="147">
        <v>158378</v>
      </c>
      <c r="C26" s="147">
        <v>1646</v>
      </c>
      <c r="D26" s="146">
        <v>2147</v>
      </c>
      <c r="E26" s="149">
        <v>15489</v>
      </c>
      <c r="F26" s="149">
        <v>11787</v>
      </c>
      <c r="G26" s="149">
        <v>5667</v>
      </c>
      <c r="H26" s="148">
        <v>367</v>
      </c>
      <c r="I26" s="148">
        <v>5299</v>
      </c>
    </row>
    <row r="27" spans="1:9">
      <c r="A27" s="144" t="s">
        <v>6</v>
      </c>
      <c r="B27" s="141">
        <f>SUM(B24:B26)</f>
        <v>427655</v>
      </c>
      <c r="C27" s="141">
        <v>4845</v>
      </c>
      <c r="D27" s="113">
        <v>4406</v>
      </c>
      <c r="E27" s="140">
        <v>32264</v>
      </c>
      <c r="F27" s="140">
        <v>23716</v>
      </c>
      <c r="G27" s="140">
        <v>12040</v>
      </c>
      <c r="H27" s="140">
        <v>838</v>
      </c>
      <c r="I27" s="140">
        <v>12711</v>
      </c>
    </row>
    <row r="28" spans="1:9">
      <c r="A28" s="106" t="s">
        <v>5</v>
      </c>
      <c r="B28" s="147">
        <v>160057</v>
      </c>
      <c r="C28" s="147">
        <v>1797</v>
      </c>
      <c r="D28" s="146">
        <v>1129</v>
      </c>
      <c r="E28" s="149">
        <v>8553</v>
      </c>
      <c r="F28" s="149">
        <v>3614</v>
      </c>
      <c r="G28" s="149">
        <v>2440</v>
      </c>
      <c r="H28" s="148">
        <v>349</v>
      </c>
      <c r="I28" s="148">
        <v>4301</v>
      </c>
    </row>
    <row r="29" spans="1:9">
      <c r="A29" s="106" t="s">
        <v>4</v>
      </c>
      <c r="B29" s="147">
        <v>124780</v>
      </c>
      <c r="C29" s="147">
        <v>1378</v>
      </c>
      <c r="D29" s="146">
        <v>614</v>
      </c>
      <c r="E29" s="149">
        <v>11597</v>
      </c>
      <c r="F29" s="149">
        <v>12407</v>
      </c>
      <c r="G29" s="149">
        <v>5299</v>
      </c>
      <c r="H29" s="148">
        <v>301</v>
      </c>
      <c r="I29" s="148">
        <v>4723</v>
      </c>
    </row>
    <row r="30" spans="1:9">
      <c r="A30" s="106" t="s">
        <v>3</v>
      </c>
      <c r="B30" s="147">
        <v>129923</v>
      </c>
      <c r="C30" s="147">
        <v>2102</v>
      </c>
      <c r="D30" s="146">
        <v>619</v>
      </c>
      <c r="E30" s="145">
        <v>6462</v>
      </c>
      <c r="F30" s="145">
        <v>1872</v>
      </c>
      <c r="G30" s="145">
        <v>2200</v>
      </c>
      <c r="H30" s="145">
        <v>405</v>
      </c>
      <c r="I30" s="145">
        <v>3531</v>
      </c>
    </row>
    <row r="31" spans="1:9">
      <c r="A31" s="144" t="s">
        <v>2</v>
      </c>
      <c r="B31" s="141">
        <f>SUM(B28:B30)</f>
        <v>414760</v>
      </c>
      <c r="C31" s="141">
        <v>5277</v>
      </c>
      <c r="D31" s="113">
        <v>2362</v>
      </c>
      <c r="E31" s="140">
        <v>26612</v>
      </c>
      <c r="F31" s="140">
        <v>17893</v>
      </c>
      <c r="G31" s="140">
        <v>9939</v>
      </c>
      <c r="H31" s="140">
        <v>1055</v>
      </c>
      <c r="I31" s="140">
        <v>12555</v>
      </c>
    </row>
    <row r="32" spans="1:9">
      <c r="A32" s="143" t="s">
        <v>1</v>
      </c>
      <c r="B32" s="141">
        <f>SUM(B31,B27,B23)</f>
        <v>1204170</v>
      </c>
      <c r="C32" s="141">
        <v>12441</v>
      </c>
      <c r="D32" s="113">
        <v>9404</v>
      </c>
      <c r="E32" s="140">
        <v>84569</v>
      </c>
      <c r="F32" s="140">
        <v>56861</v>
      </c>
      <c r="G32" s="140">
        <v>28224</v>
      </c>
      <c r="H32" s="140">
        <v>3134</v>
      </c>
      <c r="I32" s="140">
        <v>34929</v>
      </c>
    </row>
    <row r="33" spans="1:9">
      <c r="A33" s="142" t="s">
        <v>0</v>
      </c>
      <c r="B33" s="141">
        <v>2919159</v>
      </c>
      <c r="C33" s="141">
        <v>36685</v>
      </c>
      <c r="D33" s="113">
        <v>18287</v>
      </c>
      <c r="E33" s="140">
        <v>155091</v>
      </c>
      <c r="F33" s="140">
        <v>87941</v>
      </c>
      <c r="G33" s="140">
        <v>50417</v>
      </c>
      <c r="H33" s="140">
        <v>12159</v>
      </c>
      <c r="I33" s="139">
        <v>76727</v>
      </c>
    </row>
  </sheetData>
  <mergeCells count="6">
    <mergeCell ref="E3:G3"/>
    <mergeCell ref="H3:I3"/>
    <mergeCell ref="A2:A3"/>
    <mergeCell ref="B2:B3"/>
    <mergeCell ref="C2:C3"/>
    <mergeCell ref="D2:D3"/>
  </mergeCells>
  <pageMargins left="0.75" right="0.75" top="1" bottom="1" header="0.5" footer="0.5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82</vt:i4>
      </vt:variant>
    </vt:vector>
  </HeadingPairs>
  <TitlesOfParts>
    <vt:vector size="82" baseType="lpstr">
      <vt:lpstr>Tartalom</vt:lpstr>
      <vt:lpstr>7.1.</vt:lpstr>
      <vt:lpstr>7.2.</vt:lpstr>
      <vt:lpstr>7.3.</vt:lpstr>
      <vt:lpstr>7.4.</vt:lpstr>
      <vt:lpstr>7.5.</vt:lpstr>
      <vt:lpstr>7.6.</vt:lpstr>
      <vt:lpstr>7.7.</vt:lpstr>
      <vt:lpstr>7.8.</vt:lpstr>
      <vt:lpstr>7.9.</vt:lpstr>
      <vt:lpstr>7.10.</vt:lpstr>
      <vt:lpstr>7.11.</vt:lpstr>
      <vt:lpstr>7.12.</vt:lpstr>
      <vt:lpstr>7.13.</vt:lpstr>
      <vt:lpstr>7.14.</vt:lpstr>
      <vt:lpstr>7.15.</vt:lpstr>
      <vt:lpstr>7.16.</vt:lpstr>
      <vt:lpstr>7.17.</vt:lpstr>
      <vt:lpstr>7.18.</vt:lpstr>
      <vt:lpstr>7.19.</vt:lpstr>
      <vt:lpstr>7.20.</vt:lpstr>
      <vt:lpstr>7.21.</vt:lpstr>
      <vt:lpstr>7.22.</vt:lpstr>
      <vt:lpstr>7.23.</vt:lpstr>
      <vt:lpstr>7.24.</vt:lpstr>
      <vt:lpstr>7.25.</vt:lpstr>
      <vt:lpstr>7.26.</vt:lpstr>
      <vt:lpstr>7.27.</vt:lpstr>
      <vt:lpstr>7.28.</vt:lpstr>
      <vt:lpstr>7.29.</vt:lpstr>
      <vt:lpstr>7.30.</vt:lpstr>
      <vt:lpstr>7.31.</vt:lpstr>
      <vt:lpstr>7.32.</vt:lpstr>
      <vt:lpstr>7.33.</vt:lpstr>
      <vt:lpstr>7.34.</vt:lpstr>
      <vt:lpstr>7.35.</vt:lpstr>
      <vt:lpstr>7.36.</vt:lpstr>
      <vt:lpstr>7.37.CD</vt:lpstr>
      <vt:lpstr>7.38.CD</vt:lpstr>
      <vt:lpstr>7.39.CD</vt:lpstr>
      <vt:lpstr>7.40.CD</vt:lpstr>
      <vt:lpstr>7.41.CD</vt:lpstr>
      <vt:lpstr>7.42.CD</vt:lpstr>
      <vt:lpstr>7.43.</vt:lpstr>
      <vt:lpstr>7.44.</vt:lpstr>
      <vt:lpstr>7.45.</vt:lpstr>
      <vt:lpstr>7.46.</vt:lpstr>
      <vt:lpstr>7.47.</vt:lpstr>
      <vt:lpstr>7.48.</vt:lpstr>
      <vt:lpstr>7.49.</vt:lpstr>
      <vt:lpstr>7.50.</vt:lpstr>
      <vt:lpstr>7.51.</vt:lpstr>
      <vt:lpstr>7.52.</vt:lpstr>
      <vt:lpstr>7.53.</vt:lpstr>
      <vt:lpstr>7.54.</vt:lpstr>
      <vt:lpstr>7.55.</vt:lpstr>
      <vt:lpstr>7.56.</vt:lpstr>
      <vt:lpstr>7.57.</vt:lpstr>
      <vt:lpstr>7.58.</vt:lpstr>
      <vt:lpstr>7.59.</vt:lpstr>
      <vt:lpstr>7.60.</vt:lpstr>
      <vt:lpstr>7.61.</vt:lpstr>
      <vt:lpstr>7.62.</vt:lpstr>
      <vt:lpstr>7.63.</vt:lpstr>
      <vt:lpstr>7.64.</vt:lpstr>
      <vt:lpstr>7.65.</vt:lpstr>
      <vt:lpstr>7.66.</vt:lpstr>
      <vt:lpstr>7.67.</vt:lpstr>
      <vt:lpstr>7.68.</vt:lpstr>
      <vt:lpstr>7.69.</vt:lpstr>
      <vt:lpstr>7.70.</vt:lpstr>
      <vt:lpstr>7.71.</vt:lpstr>
      <vt:lpstr>7.72.</vt:lpstr>
      <vt:lpstr>7.73.</vt:lpstr>
      <vt:lpstr>7.74.</vt:lpstr>
      <vt:lpstr>7.75.</vt:lpstr>
      <vt:lpstr>7.76.</vt:lpstr>
      <vt:lpstr>7.77.</vt:lpstr>
      <vt:lpstr>7.78.</vt:lpstr>
      <vt:lpstr>7.79.</vt:lpstr>
      <vt:lpstr>7.80.</vt:lpstr>
      <vt:lpstr>7.81.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2025-02-06T15:40:10Z</dcterms:created>
  <dcterms:modified xsi:type="dcterms:W3CDTF">2025-02-06T15:40:51Z</dcterms:modified>
</cp:coreProperties>
</file>