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55CB1267-CDFD-49FE-9F80-8789F0B27B47}" xr6:coauthVersionLast="36" xr6:coauthVersionMax="36" xr10:uidLastSave="{00000000-0000-0000-0000-000000000000}"/>
  <bookViews>
    <workbookView xWindow="0" yWindow="0" windowWidth="28800" windowHeight="13425" xr2:uid="{28C4B575-1CA4-44C3-9416-92605C943FD2}"/>
  </bookViews>
  <sheets>
    <sheet name="Table of Contents" sheetId="7" r:id="rId1"/>
    <sheet name="6.1." sheetId="2" r:id="rId2"/>
    <sheet name="6.2." sheetId="3" r:id="rId3"/>
    <sheet name="6.3." sheetId="4" r:id="rId4"/>
    <sheet name="6.4." sheetId="5" r:id="rId5"/>
    <sheet name="6.5." sheetId="6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5" l="1"/>
  <c r="B10" i="5"/>
  <c r="F10" i="5"/>
  <c r="B14" i="5"/>
  <c r="B19" i="5" s="1"/>
  <c r="F14" i="5"/>
  <c r="B18" i="5"/>
  <c r="F18" i="5"/>
  <c r="C19" i="5"/>
  <c r="D19" i="5"/>
  <c r="E19" i="5"/>
  <c r="E33" i="5" s="1"/>
  <c r="E35" i="5" s="1"/>
  <c r="F19" i="5"/>
  <c r="B23" i="5"/>
  <c r="F23" i="5"/>
  <c r="B27" i="5"/>
  <c r="F27" i="5"/>
  <c r="F32" i="5" s="1"/>
  <c r="B31" i="5"/>
  <c r="F31" i="5"/>
  <c r="B32" i="5"/>
  <c r="C32" i="5"/>
  <c r="D32" i="5"/>
  <c r="E32" i="5"/>
  <c r="C33" i="5"/>
  <c r="C35" i="5" s="1"/>
  <c r="D35" i="5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5" i="3" s="1"/>
  <c r="B35" i="3"/>
  <c r="C35" i="3"/>
  <c r="E35" i="3"/>
  <c r="F35" i="3"/>
  <c r="G35" i="3"/>
  <c r="H35" i="3"/>
  <c r="D7" i="2"/>
  <c r="G7" i="2"/>
  <c r="P7" i="2"/>
  <c r="Q7" i="2"/>
  <c r="D11" i="2"/>
  <c r="G11" i="2"/>
  <c r="P11" i="2"/>
  <c r="Q11" i="2"/>
  <c r="D15" i="2"/>
  <c r="G15" i="2"/>
  <c r="P15" i="2"/>
  <c r="Q15" i="2"/>
  <c r="D19" i="2"/>
  <c r="D20" i="2" s="1"/>
  <c r="D34" i="2" s="1"/>
  <c r="D36" i="2" s="1"/>
  <c r="G19" i="2"/>
  <c r="P19" i="2"/>
  <c r="Q19" i="2"/>
  <c r="G20" i="2"/>
  <c r="P20" i="2"/>
  <c r="Q20" i="2"/>
  <c r="D24" i="2"/>
  <c r="G24" i="2"/>
  <c r="P24" i="2"/>
  <c r="Q24" i="2"/>
  <c r="D28" i="2"/>
  <c r="G28" i="2"/>
  <c r="P28" i="2"/>
  <c r="Q28" i="2"/>
  <c r="D32" i="2"/>
  <c r="D33" i="2" s="1"/>
  <c r="G32" i="2"/>
  <c r="P32" i="2"/>
  <c r="Q32" i="2"/>
  <c r="G33" i="2"/>
  <c r="P33" i="2"/>
  <c r="Q33" i="2"/>
  <c r="Q34" i="2" s="1"/>
  <c r="Q36" i="2" s="1"/>
  <c r="G34" i="2"/>
  <c r="P34" i="2"/>
  <c r="G36" i="2"/>
  <c r="P36" i="2"/>
  <c r="F33" i="5" l="1"/>
  <c r="F35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L3" authorId="0" shapeId="0" xr:uid="{5500E725-A5EC-4332-A845-ACC5BE1EDEE4}">
      <text>
        <r>
          <rPr>
            <sz val="8"/>
            <color indexed="81"/>
            <rFont val="Tahoma"/>
            <family val="2"/>
            <charset val="238"/>
          </rPr>
          <t>Including tree plantations.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D12" authorId="0" shapeId="0" xr:uid="{773D1E7E-2B4C-4789-8CB0-B1199FCA0586}">
      <text>
        <r>
          <rPr>
            <sz val="8"/>
            <color indexed="81"/>
            <rFont val="Tahoma"/>
            <family val="2"/>
            <charset val="238"/>
          </rPr>
          <t>Including waste water treated in Austria.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3" authorId="0" shapeId="0" xr:uid="{E390464F-8A96-4A1C-AD7C-98F75A60CCA3}">
      <text>
        <r>
          <rPr>
            <sz val="8"/>
            <color indexed="81"/>
            <rFont val="Tahoma"/>
            <family val="2"/>
            <charset val="238"/>
          </rPr>
          <t>Including waste collected by cleansing public space or collected separately in public space.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B017FB44-7BE5-4E46-99CF-6782120EFE31}">
      <text>
        <r>
          <rPr>
            <sz val="8"/>
            <color indexed="81"/>
            <rFont val="Tahoma"/>
            <family val="2"/>
            <charset val="238"/>
          </rPr>
          <t>Protected by single law.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A7CB61EA-1C64-411B-B1CF-DFE273CE7F9A}">
      <text>
        <r>
          <rPr>
            <sz val="8"/>
            <color indexed="81"/>
            <rFont val="Tahoma"/>
            <family val="2"/>
            <charset val="238"/>
          </rPr>
          <t>In case of economic organizations with more than 99 employees; by headquarters of investors.</t>
        </r>
      </text>
    </comment>
  </commentList>
</comments>
</file>

<file path=xl/sharedStrings.xml><?xml version="1.0" encoding="utf-8"?>
<sst xmlns="http://schemas.openxmlformats.org/spreadsheetml/2006/main" count="265" uniqueCount="95">
  <si>
    <t>counties</t>
  </si>
  <si>
    <t>Of which:</t>
  </si>
  <si>
    <t>Total</t>
  </si>
  <si>
    <t>Great Plain and North</t>
  </si>
  <si>
    <t>Southern Great Plain</t>
  </si>
  <si>
    <t>Csongrád</t>
  </si>
  <si>
    <t>Békés</t>
  </si>
  <si>
    <t xml:space="preserve">Bács-Kiskun </t>
  </si>
  <si>
    <t>Northern Great Plain</t>
  </si>
  <si>
    <t>Szabolcs-Szatmár-Bereg</t>
  </si>
  <si>
    <t>Jász-Nagykun-Szolnok</t>
  </si>
  <si>
    <t xml:space="preserve">Hajdú-Bihar </t>
  </si>
  <si>
    <t>Northern Hungary</t>
  </si>
  <si>
    <t>Nógrád</t>
  </si>
  <si>
    <t>Heves</t>
  </si>
  <si>
    <t>Borsod-Abaúj-Zemplén</t>
  </si>
  <si>
    <t>Transdanubia</t>
  </si>
  <si>
    <t>Southern Transdanubia</t>
  </si>
  <si>
    <t>Tolna</t>
  </si>
  <si>
    <t>Somogy</t>
  </si>
  <si>
    <t>Baranya</t>
  </si>
  <si>
    <t>Western Transdanubia</t>
  </si>
  <si>
    <t>Zala</t>
  </si>
  <si>
    <t>Vas</t>
  </si>
  <si>
    <t>Győr-Moson-Sopron</t>
  </si>
  <si>
    <t>Central Transdanubia</t>
  </si>
  <si>
    <t>Veszprém</t>
  </si>
  <si>
    <t>Komárom-Esztergom</t>
  </si>
  <si>
    <t>Fejér</t>
  </si>
  <si>
    <t>Central Hungary</t>
  </si>
  <si>
    <t>Pest</t>
  </si>
  <si>
    <t>Budapest</t>
  </si>
  <si>
    <t>1st January 2011</t>
  </si>
  <si>
    <t>1st January 2001</t>
  </si>
  <si>
    <t>coniferous</t>
  </si>
  <si>
    <t>deciduous</t>
  </si>
  <si>
    <t>other</t>
  </si>
  <si>
    <t>used for public welfare</t>
  </si>
  <si>
    <t>used for protection</t>
  </si>
  <si>
    <t>used for production</t>
  </si>
  <si>
    <t>private</t>
  </si>
  <si>
    <t>community</t>
  </si>
  <si>
    <t>state</t>
  </si>
  <si>
    <t>per thousand inhabitants</t>
  </si>
  <si>
    <t>total</t>
  </si>
  <si>
    <t>Distribution of stocked forest area by tree species groups, hectares</t>
  </si>
  <si>
    <t>Distribution by use, thousand hectares</t>
  </si>
  <si>
    <t>Distribution by property, thousand hectares</t>
  </si>
  <si>
    <t>Gross logging completed, thousand cubic metres</t>
  </si>
  <si>
    <t>Afforestations, hectare</t>
  </si>
  <si>
    <t>Forest cover, percent</t>
  </si>
  <si>
    <t>Area for forest management, hectares</t>
  </si>
  <si>
    <t>County, capital, region</t>
  </si>
  <si>
    <t>6.1. Forests</t>
  </si>
  <si>
    <t>–</t>
  </si>
  <si>
    <t>treated also with advanced treatment technology</t>
  </si>
  <si>
    <t>also biologically treated</t>
  </si>
  <si>
    <t>only mechanically treated</t>
  </si>
  <si>
    <t>Waste water piped without treatment</t>
  </si>
  <si>
    <t>Altogether</t>
  </si>
  <si>
    <t>Waste water transported directly to the treatment plant</t>
  </si>
  <si>
    <t>Waste water piped after purification</t>
  </si>
  <si>
    <t>6.2. Public waste water treatment, 2011 [thousand cubic metres]</t>
  </si>
  <si>
    <t>Bács-Kiskun</t>
  </si>
  <si>
    <t>Hajdú-Bihar</t>
  </si>
  <si>
    <t>disposed by landfill</t>
  </si>
  <si>
    <t>incineration by or without energy recovery</t>
  </si>
  <si>
    <t>recovered by recycling</t>
  </si>
  <si>
    <t>on public space, with waste island/wasteyard</t>
  </si>
  <si>
    <t>waste from public area cleaning</t>
  </si>
  <si>
    <t>from enterprises</t>
  </si>
  <si>
    <t>of which: collected by separate waste removal method</t>
  </si>
  <si>
    <t>from households</t>
  </si>
  <si>
    <t>of which: connected to separate waste removal, percent</t>
  </si>
  <si>
    <t>in percentage of dwelling stock</t>
  </si>
  <si>
    <t>of which: from households</t>
  </si>
  <si>
    <t>generation</t>
  </si>
  <si>
    <t>Dwellings connected to the regular waste removal system</t>
  </si>
  <si>
    <t>Municipal liquid waste, thousand cubic metres</t>
  </si>
  <si>
    <t>Treatment of municipal solid waste, transported by public services, thousand tons</t>
  </si>
  <si>
    <t>Municipal solid waste, transported by public services, thousand tons</t>
  </si>
  <si>
    <t>6.3. Waste management, 2011</t>
  </si>
  <si>
    <t>of which: forests</t>
  </si>
  <si>
    <t>Protected natural areas of national importance</t>
  </si>
  <si>
    <t>Nature conservation reserves</t>
  </si>
  <si>
    <t>Protected landscapes</t>
  </si>
  <si>
    <t>National parks</t>
  </si>
  <si>
    <t>6.4. Protected natural areas of national importance, 31st December 2011 [hectare]</t>
  </si>
  <si>
    <t>environmental investments</t>
  </si>
  <si>
    <t>Fees paid for bought services</t>
  </si>
  <si>
    <t>Internal current expenditure</t>
  </si>
  <si>
    <t>Integrated</t>
  </si>
  <si>
    <t>End-of-pipe</t>
  </si>
  <si>
    <t>6.5. Environmental protection investments and current environmental expenditure, 2010 [million forints]</t>
  </si>
  <si>
    <t>Table of Contents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</si>
</sst>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0.0"/>
    <numFmt numFmtId="166" formatCode="#,##0.0000"/>
    <numFmt numFmtId="167" formatCode="0.000"/>
  </numFmts>
  <fonts count="12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color indexed="9"/>
      <name val="Arial"/>
      <family val="2"/>
      <charset val="238"/>
    </font>
    <font>
      <b/>
      <sz val="8"/>
      <color indexed="53"/>
      <name val="Arial"/>
      <family val="2"/>
      <charset val="238"/>
    </font>
    <font>
      <b/>
      <sz val="8"/>
      <name val="Arial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110">
    <xf numFmtId="0" fontId="0" fillId="0" borderId="0" xfId="0"/>
    <xf numFmtId="0" fontId="1" fillId="0" borderId="0" xfId="0" applyFont="1"/>
    <xf numFmtId="3" fontId="1" fillId="0" borderId="0" xfId="0" applyNumberFormat="1" applyFont="1" applyFill="1" applyAlignment="1">
      <alignment horizontal="right" vertical="top"/>
    </xf>
    <xf numFmtId="164" fontId="1" fillId="0" borderId="0" xfId="0" applyNumberFormat="1" applyFont="1" applyAlignment="1">
      <alignment vertical="top"/>
    </xf>
    <xf numFmtId="164" fontId="1" fillId="0" borderId="0" xfId="0" applyNumberFormat="1" applyFont="1" applyFill="1" applyAlignment="1">
      <alignment horizontal="right" vertical="top"/>
    </xf>
    <xf numFmtId="165" fontId="1" fillId="0" borderId="0" xfId="0" applyNumberFormat="1" applyFont="1" applyFill="1" applyAlignment="1">
      <alignment horizontal="right" vertical="top"/>
    </xf>
    <xf numFmtId="165" fontId="1" fillId="0" borderId="0" xfId="0" applyNumberFormat="1" applyFont="1" applyAlignment="1">
      <alignment vertical="top"/>
    </xf>
    <xf numFmtId="0" fontId="1" fillId="0" borderId="0" xfId="0" applyFont="1" applyAlignment="1">
      <alignment horizontal="left" vertical="top" wrapText="1" indent="1"/>
    </xf>
    <xf numFmtId="3" fontId="2" fillId="0" borderId="0" xfId="0" applyNumberFormat="1" applyFont="1" applyAlignment="1">
      <alignment horizontal="right" vertical="top"/>
    </xf>
    <xf numFmtId="3" fontId="3" fillId="0" borderId="0" xfId="0" applyNumberFormat="1" applyFont="1" applyAlignment="1">
      <alignment horizontal="right" vertical="top"/>
    </xf>
    <xf numFmtId="0" fontId="1" fillId="0" borderId="0" xfId="0" applyFont="1" applyAlignment="1">
      <alignment vertical="top"/>
    </xf>
    <xf numFmtId="3" fontId="4" fillId="0" borderId="0" xfId="0" applyNumberFormat="1" applyFont="1" applyAlignment="1">
      <alignment horizontal="right" vertical="top"/>
    </xf>
    <xf numFmtId="164" fontId="4" fillId="0" borderId="0" xfId="0" applyNumberFormat="1" applyFont="1" applyFill="1" applyAlignment="1">
      <alignment vertical="top"/>
    </xf>
    <xf numFmtId="164" fontId="4" fillId="0" borderId="0" xfId="0" applyNumberFormat="1" applyFont="1" applyAlignment="1">
      <alignment vertical="top"/>
    </xf>
    <xf numFmtId="164" fontId="4" fillId="0" borderId="0" xfId="0" applyNumberFormat="1" applyFont="1" applyAlignment="1">
      <alignment horizontal="right" vertical="top"/>
    </xf>
    <xf numFmtId="165" fontId="4" fillId="0" borderId="0" xfId="0" applyNumberFormat="1" applyFont="1" applyAlignment="1">
      <alignment vertical="top"/>
    </xf>
    <xf numFmtId="165" fontId="4" fillId="0" borderId="0" xfId="0" applyNumberFormat="1" applyFont="1" applyAlignment="1">
      <alignment vertical="top"/>
    </xf>
    <xf numFmtId="0" fontId="4" fillId="0" borderId="0" xfId="0" applyFont="1" applyAlignment="1">
      <alignment horizontal="left" vertical="top" wrapText="1" indent="1"/>
    </xf>
    <xf numFmtId="0" fontId="4" fillId="0" borderId="0" xfId="0" applyFont="1" applyAlignment="1">
      <alignment horizontal="left" vertical="top" wrapText="1" indent="2"/>
    </xf>
    <xf numFmtId="3" fontId="1" fillId="0" borderId="0" xfId="0" applyNumberFormat="1" applyFont="1" applyAlignment="1">
      <alignment vertical="top"/>
    </xf>
    <xf numFmtId="165" fontId="1" fillId="0" borderId="0" xfId="0" applyNumberFormat="1" applyFont="1" applyAlignment="1">
      <alignment vertical="top"/>
    </xf>
    <xf numFmtId="3" fontId="1" fillId="0" borderId="0" xfId="0" applyNumberFormat="1" applyFont="1" applyAlignment="1">
      <alignment horizontal="right" vertical="top"/>
    </xf>
    <xf numFmtId="3" fontId="1" fillId="0" borderId="0" xfId="0" applyNumberFormat="1" applyFont="1" applyAlignment="1"/>
    <xf numFmtId="164" fontId="1" fillId="0" borderId="0" xfId="0" applyNumberFormat="1" applyFont="1" applyAlignment="1"/>
    <xf numFmtId="165" fontId="1" fillId="0" borderId="0" xfId="0" applyNumberFormat="1" applyFont="1" applyAlignment="1"/>
    <xf numFmtId="165" fontId="1" fillId="0" borderId="0" xfId="0" applyNumberFormat="1" applyFont="1" applyAlignment="1"/>
    <xf numFmtId="3" fontId="1" fillId="0" borderId="0" xfId="0" applyNumberFormat="1" applyFont="1" applyAlignment="1">
      <alignment horizontal="right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65" fontId="1" fillId="0" borderId="4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indent="2"/>
    </xf>
    <xf numFmtId="0" fontId="1" fillId="0" borderId="10" xfId="0" applyFont="1" applyBorder="1" applyAlignment="1">
      <alignment horizontal="left" vertical="top"/>
    </xf>
    <xf numFmtId="0" fontId="4" fillId="0" borderId="10" xfId="0" applyFont="1" applyBorder="1" applyAlignment="1">
      <alignment horizontal="left" vertical="top"/>
    </xf>
    <xf numFmtId="0" fontId="1" fillId="0" borderId="0" xfId="0" applyFont="1"/>
    <xf numFmtId="0" fontId="1" fillId="0" borderId="0" xfId="0" applyFont="1" applyFill="1"/>
    <xf numFmtId="3" fontId="1" fillId="0" borderId="0" xfId="0" applyNumberFormat="1" applyFont="1"/>
    <xf numFmtId="3" fontId="1" fillId="0" borderId="0" xfId="0" applyNumberFormat="1" applyFont="1" applyFill="1" applyAlignment="1">
      <alignment horizontal="right" vertical="top"/>
    </xf>
    <xf numFmtId="3" fontId="1" fillId="0" borderId="0" xfId="0" applyNumberFormat="1" applyFont="1" applyFill="1" applyAlignment="1">
      <alignment vertical="top"/>
    </xf>
    <xf numFmtId="0" fontId="1" fillId="0" borderId="0" xfId="0" applyFont="1" applyAlignment="1">
      <alignment horizontal="left" vertical="top" wrapText="1" indent="1"/>
    </xf>
    <xf numFmtId="3" fontId="1" fillId="0" borderId="0" xfId="0" applyNumberFormat="1" applyFont="1" applyFill="1"/>
    <xf numFmtId="0" fontId="1" fillId="0" borderId="0" xfId="0" applyFont="1" applyAlignment="1">
      <alignment vertical="top"/>
    </xf>
    <xf numFmtId="3" fontId="4" fillId="0" borderId="0" xfId="0" applyNumberFormat="1" applyFont="1" applyFill="1" applyAlignment="1">
      <alignment horizontal="right" vertical="top"/>
    </xf>
    <xf numFmtId="3" fontId="4" fillId="0" borderId="0" xfId="0" applyNumberFormat="1" applyFont="1" applyFill="1" applyAlignment="1">
      <alignment vertical="top"/>
    </xf>
    <xf numFmtId="0" fontId="4" fillId="0" borderId="0" xfId="0" applyFont="1" applyAlignment="1">
      <alignment horizontal="left" vertical="top" wrapText="1" indent="1"/>
    </xf>
    <xf numFmtId="0" fontId="4" fillId="0" borderId="0" xfId="0" applyFont="1" applyAlignment="1">
      <alignment horizontal="left" vertical="top" wrapText="1" indent="2"/>
    </xf>
    <xf numFmtId="3" fontId="4" fillId="0" borderId="0" xfId="0" applyNumberFormat="1" applyFont="1" applyFill="1" applyAlignment="1">
      <alignment horizontal="right" vertical="top" wrapText="1"/>
    </xf>
    <xf numFmtId="0" fontId="1" fillId="0" borderId="0" xfId="0" applyFont="1" applyFill="1" applyAlignment="1">
      <alignment vertical="top"/>
    </xf>
    <xf numFmtId="3" fontId="1" fillId="0" borderId="0" xfId="0" applyNumberFormat="1" applyFont="1" applyFill="1" applyAlignment="1">
      <alignment horizontal="right"/>
    </xf>
    <xf numFmtId="3" fontId="1" fillId="0" borderId="0" xfId="0" applyNumberFormat="1" applyFont="1" applyFill="1"/>
    <xf numFmtId="0" fontId="1" fillId="0" borderId="4" xfId="0" applyFont="1" applyBorder="1" applyAlignment="1">
      <alignment horizontal="center" vertical="center" wrapText="1"/>
    </xf>
    <xf numFmtId="0" fontId="4" fillId="0" borderId="0" xfId="0" applyFont="1" applyBorder="1"/>
    <xf numFmtId="0" fontId="1" fillId="0" borderId="10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/>
    </xf>
    <xf numFmtId="0" fontId="1" fillId="0" borderId="0" xfId="0" applyFont="1" applyBorder="1"/>
    <xf numFmtId="3" fontId="1" fillId="0" borderId="0" xfId="0" applyNumberFormat="1" applyFont="1" applyBorder="1" applyAlignment="1">
      <alignment horizontal="right" vertical="top"/>
    </xf>
    <xf numFmtId="3" fontId="1" fillId="0" borderId="0" xfId="0" applyNumberFormat="1" applyFont="1" applyBorder="1"/>
    <xf numFmtId="3" fontId="1" fillId="0" borderId="0" xfId="0" applyNumberFormat="1" applyFont="1" applyFill="1" applyAlignment="1"/>
    <xf numFmtId="3" fontId="1" fillId="0" borderId="0" xfId="0" applyNumberFormat="1" applyFont="1"/>
    <xf numFmtId="0" fontId="1" fillId="0" borderId="0" xfId="0" applyFont="1" applyBorder="1" applyAlignment="1">
      <alignment vertical="top"/>
    </xf>
    <xf numFmtId="164" fontId="1" fillId="0" borderId="0" xfId="0" applyNumberFormat="1" applyFont="1" applyFill="1" applyBorder="1" applyAlignment="1">
      <alignment vertical="top"/>
    </xf>
    <xf numFmtId="166" fontId="1" fillId="0" borderId="0" xfId="0" applyNumberFormat="1" applyFont="1" applyBorder="1" applyAlignment="1">
      <alignment horizontal="right" vertical="top"/>
    </xf>
    <xf numFmtId="167" fontId="1" fillId="0" borderId="0" xfId="0" applyNumberFormat="1" applyFont="1" applyBorder="1"/>
    <xf numFmtId="2" fontId="1" fillId="0" borderId="0" xfId="0" applyNumberFormat="1" applyFont="1" applyBorder="1"/>
    <xf numFmtId="167" fontId="4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right" vertical="top" wrapText="1"/>
    </xf>
    <xf numFmtId="164" fontId="1" fillId="0" borderId="0" xfId="0" applyNumberFormat="1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/>
    <xf numFmtId="0" fontId="4" fillId="0" borderId="0" xfId="0" applyFont="1" applyAlignment="1">
      <alignment horizontal="left" vertical="top"/>
    </xf>
    <xf numFmtId="3" fontId="4" fillId="0" borderId="0" xfId="0" applyNumberFormat="1" applyFont="1" applyAlignment="1">
      <alignment vertical="top"/>
    </xf>
    <xf numFmtId="3" fontId="6" fillId="0" borderId="0" xfId="0" applyNumberFormat="1" applyFont="1" applyAlignment="1">
      <alignment horizontal="right" vertical="top"/>
    </xf>
    <xf numFmtId="0" fontId="7" fillId="0" borderId="0" xfId="0" applyFont="1" applyAlignment="1">
      <alignment horizontal="right" vertical="top"/>
    </xf>
    <xf numFmtId="3" fontId="7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right" vertical="top"/>
    </xf>
    <xf numFmtId="0" fontId="7" fillId="0" borderId="0" xfId="0" applyFont="1" applyAlignment="1">
      <alignment horizontal="right"/>
    </xf>
    <xf numFmtId="3" fontId="7" fillId="0" borderId="0" xfId="0" applyNumberFormat="1" applyFont="1" applyAlignment="1">
      <alignment horizontal="right"/>
    </xf>
    <xf numFmtId="165" fontId="1" fillId="0" borderId="3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/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/>
    <xf numFmtId="165" fontId="1" fillId="0" borderId="8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65" fontId="1" fillId="0" borderId="7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0" fillId="0" borderId="0" xfId="0" applyFont="1"/>
    <xf numFmtId="0" fontId="11" fillId="0" borderId="0" xfId="1" applyFont="1"/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FF3898-1FCD-4853-9D7B-A5F86B7F3B44}">
  <dimension ref="A1:A6"/>
  <sheetViews>
    <sheetView tabSelected="1" workbookViewId="0"/>
  </sheetViews>
  <sheetFormatPr defaultRowHeight="12.75" x14ac:dyDescent="0.2"/>
  <cols>
    <col min="1" max="1" width="87.7109375" style="108" bestFit="1" customWidth="1"/>
    <col min="2" max="16384" width="9.140625" style="108"/>
  </cols>
  <sheetData>
    <row r="1" spans="1:1" x14ac:dyDescent="0.2">
      <c r="A1" s="107" t="s">
        <v>94</v>
      </c>
    </row>
    <row r="2" spans="1:1" x14ac:dyDescent="0.2">
      <c r="A2" s="109" t="s">
        <v>53</v>
      </c>
    </row>
    <row r="3" spans="1:1" x14ac:dyDescent="0.2">
      <c r="A3" s="109" t="s">
        <v>62</v>
      </c>
    </row>
    <row r="4" spans="1:1" x14ac:dyDescent="0.2">
      <c r="A4" s="109" t="s">
        <v>81</v>
      </c>
    </row>
    <row r="5" spans="1:1" x14ac:dyDescent="0.2">
      <c r="A5" s="109" t="s">
        <v>87</v>
      </c>
    </row>
    <row r="6" spans="1:1" x14ac:dyDescent="0.2">
      <c r="A6" s="109" t="s">
        <v>93</v>
      </c>
    </row>
  </sheetData>
  <hyperlinks>
    <hyperlink ref="A2" location="6.1.!A1" display="6.1. Forests" xr:uid="{D5889B82-423D-45A1-9A7D-F9EEBD1E9C08}"/>
    <hyperlink ref="A3" location="6.2.!A1" display="6.2. Public waste water treatment, 2011 [thousand cubic metres]" xr:uid="{33EDF359-6648-4D30-A47C-0EE282E59F65}"/>
    <hyperlink ref="A4" location="6.3.!A1" display="6.3. Waste management, 2011" xr:uid="{E8820A66-2FCF-41AF-BA54-0DA091F09C6B}"/>
    <hyperlink ref="A5" location="6.4.!A1" display="6.4. Protected natural areas of national importance, 31st December 2011 [hectare]" xr:uid="{4A63A1BF-116F-4DE5-90F4-C919E1887AF6}"/>
    <hyperlink ref="A6" location="6.5.!A1" display="6.5. Environmental protection investments and current environmental expenditure, 2010 [million forints]" xr:uid="{EC4C4CB6-63FA-4305-9BA4-72FEB68BDEDE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52D92B-8057-4EDB-85BA-9D31556E75A5}">
  <dimension ref="A1:X36"/>
  <sheetViews>
    <sheetView workbookViewId="0"/>
  </sheetViews>
  <sheetFormatPr defaultRowHeight="11.25" x14ac:dyDescent="0.2"/>
  <cols>
    <col min="1" max="1" width="21.85546875" style="1" customWidth="1"/>
    <col min="2" max="6" width="9.7109375" style="1" customWidth="1"/>
    <col min="7" max="7" width="11.42578125" style="1" customWidth="1"/>
    <col min="8" max="17" width="9.7109375" style="1" customWidth="1"/>
    <col min="18" max="16384" width="9.140625" style="1"/>
  </cols>
  <sheetData>
    <row r="1" spans="1:24" ht="12" thickBot="1" x14ac:dyDescent="0.25">
      <c r="A1" s="32" t="s">
        <v>53</v>
      </c>
      <c r="B1" s="32"/>
      <c r="C1" s="31"/>
      <c r="D1" s="30"/>
      <c r="E1" s="30"/>
    </row>
    <row r="2" spans="1:24" ht="21" customHeight="1" x14ac:dyDescent="0.2">
      <c r="A2" s="81" t="s">
        <v>52</v>
      </c>
      <c r="B2" s="86" t="s">
        <v>51</v>
      </c>
      <c r="C2" s="87"/>
      <c r="D2" s="87"/>
      <c r="E2" s="88"/>
      <c r="F2" s="91" t="s">
        <v>50</v>
      </c>
      <c r="G2" s="97" t="s">
        <v>49</v>
      </c>
      <c r="H2" s="95" t="s">
        <v>48</v>
      </c>
      <c r="I2" s="96" t="s">
        <v>47</v>
      </c>
      <c r="J2" s="96"/>
      <c r="K2" s="96"/>
      <c r="L2" s="96" t="s">
        <v>46</v>
      </c>
      <c r="M2" s="96"/>
      <c r="N2" s="86"/>
      <c r="O2" s="86"/>
      <c r="P2" s="86" t="s">
        <v>45</v>
      </c>
      <c r="Q2" s="94"/>
    </row>
    <row r="3" spans="1:24" ht="41.25" customHeight="1" x14ac:dyDescent="0.2">
      <c r="A3" s="82"/>
      <c r="B3" s="28" t="s">
        <v>44</v>
      </c>
      <c r="C3" s="28" t="s">
        <v>43</v>
      </c>
      <c r="D3" s="28" t="s">
        <v>44</v>
      </c>
      <c r="E3" s="28" t="s">
        <v>43</v>
      </c>
      <c r="F3" s="84"/>
      <c r="G3" s="84"/>
      <c r="H3" s="89"/>
      <c r="I3" s="29" t="s">
        <v>42</v>
      </c>
      <c r="J3" s="29" t="s">
        <v>41</v>
      </c>
      <c r="K3" s="29" t="s">
        <v>40</v>
      </c>
      <c r="L3" s="28" t="s">
        <v>39</v>
      </c>
      <c r="M3" s="28" t="s">
        <v>38</v>
      </c>
      <c r="N3" s="28" t="s">
        <v>37</v>
      </c>
      <c r="O3" s="27" t="s">
        <v>36</v>
      </c>
      <c r="P3" s="28" t="s">
        <v>35</v>
      </c>
      <c r="Q3" s="27" t="s">
        <v>34</v>
      </c>
    </row>
    <row r="4" spans="1:24" ht="12.75" customHeight="1" x14ac:dyDescent="0.2">
      <c r="A4" s="83"/>
      <c r="B4" s="84" t="s">
        <v>33</v>
      </c>
      <c r="C4" s="85"/>
      <c r="D4" s="89" t="s">
        <v>32</v>
      </c>
      <c r="E4" s="90"/>
      <c r="F4" s="90"/>
      <c r="G4" s="89">
        <v>2011</v>
      </c>
      <c r="H4" s="92"/>
      <c r="I4" s="93" t="s">
        <v>32</v>
      </c>
      <c r="J4" s="90"/>
      <c r="K4" s="90"/>
      <c r="L4" s="90"/>
      <c r="M4" s="90"/>
      <c r="N4" s="90"/>
      <c r="O4" s="90"/>
      <c r="P4" s="90"/>
      <c r="Q4" s="90"/>
    </row>
    <row r="5" spans="1:24" x14ac:dyDescent="0.2">
      <c r="A5" s="1" t="s">
        <v>31</v>
      </c>
      <c r="B5" s="22">
        <v>5268</v>
      </c>
      <c r="C5" s="25">
        <v>3</v>
      </c>
      <c r="D5" s="26">
        <v>5687.14</v>
      </c>
      <c r="E5" s="25">
        <v>3.2803767697130684</v>
      </c>
      <c r="F5" s="24">
        <v>10.829965913202447</v>
      </c>
      <c r="G5" s="23">
        <v>0</v>
      </c>
      <c r="H5" s="23">
        <v>11.492000000000001</v>
      </c>
      <c r="I5" s="23">
        <v>3.8759999999999999</v>
      </c>
      <c r="J5" s="23">
        <v>1.34938</v>
      </c>
      <c r="K5" s="23">
        <v>0.46176</v>
      </c>
      <c r="L5" s="23">
        <v>9.8180000000000003E-2</v>
      </c>
      <c r="M5" s="23">
        <v>3.15238</v>
      </c>
      <c r="N5" s="23">
        <v>2.0861799999999997</v>
      </c>
      <c r="O5" s="23">
        <v>0.35039999999999999</v>
      </c>
      <c r="P5" s="22">
        <v>4834.18</v>
      </c>
      <c r="Q5" s="22">
        <v>440.32</v>
      </c>
      <c r="S5" s="22"/>
      <c r="T5" s="22"/>
      <c r="U5" s="22"/>
      <c r="V5" s="22"/>
      <c r="W5" s="22"/>
      <c r="X5" s="22"/>
    </row>
    <row r="6" spans="1:24" x14ac:dyDescent="0.2">
      <c r="A6" s="10" t="s">
        <v>30</v>
      </c>
      <c r="B6" s="19">
        <v>167350</v>
      </c>
      <c r="C6" s="6">
        <v>156.1</v>
      </c>
      <c r="D6" s="21">
        <v>173888.25</v>
      </c>
      <c r="E6" s="6">
        <v>140.5088314838622</v>
      </c>
      <c r="F6" s="20">
        <v>27.207704728733841</v>
      </c>
      <c r="G6" s="3">
        <v>249.77</v>
      </c>
      <c r="H6" s="3">
        <v>742.22199999999998</v>
      </c>
      <c r="I6" s="3">
        <v>105.52378</v>
      </c>
      <c r="J6" s="3">
        <v>3.5072199999999998</v>
      </c>
      <c r="K6" s="3">
        <v>64.857249999999993</v>
      </c>
      <c r="L6" s="3">
        <v>81.184939999999997</v>
      </c>
      <c r="M6" s="3">
        <v>81.521330000000006</v>
      </c>
      <c r="N6" s="3">
        <v>1.90507</v>
      </c>
      <c r="O6" s="3">
        <v>9.2769099999999991</v>
      </c>
      <c r="P6" s="19">
        <v>144885.59</v>
      </c>
      <c r="Q6" s="19">
        <v>14201.28</v>
      </c>
      <c r="S6" s="19"/>
      <c r="T6" s="19"/>
      <c r="U6" s="19"/>
      <c r="V6" s="19"/>
      <c r="W6" s="19"/>
      <c r="X6" s="19"/>
    </row>
    <row r="7" spans="1:24" x14ac:dyDescent="0.2">
      <c r="A7" s="18" t="s">
        <v>29</v>
      </c>
      <c r="B7" s="11">
        <v>172618</v>
      </c>
      <c r="C7" s="16">
        <v>61</v>
      </c>
      <c r="D7" s="11">
        <f>SUM(D5:D6)</f>
        <v>179575.39</v>
      </c>
      <c r="E7" s="16">
        <v>60.437738914919876</v>
      </c>
      <c r="F7" s="15">
        <v>25.964196018952414</v>
      </c>
      <c r="G7" s="14">
        <f>SUM(G5:G6)</f>
        <v>249.77</v>
      </c>
      <c r="H7" s="13">
        <v>753.71400000000006</v>
      </c>
      <c r="I7" s="13">
        <v>109.39977999999999</v>
      </c>
      <c r="J7" s="13">
        <v>4.8566000000000003</v>
      </c>
      <c r="K7" s="13">
        <v>65.319010000000006</v>
      </c>
      <c r="L7" s="13">
        <v>81.283119999999997</v>
      </c>
      <c r="M7" s="13">
        <v>84.67371</v>
      </c>
      <c r="N7" s="13">
        <v>3.99125</v>
      </c>
      <c r="O7" s="13">
        <v>9.6273099999999996</v>
      </c>
      <c r="P7" s="11">
        <f>SUM(P5:P6)</f>
        <v>149719.76999999999</v>
      </c>
      <c r="Q7" s="11">
        <f>SUM(Q5:Q6)</f>
        <v>14641.6</v>
      </c>
      <c r="S7" s="11"/>
      <c r="T7" s="11"/>
      <c r="U7" s="11"/>
      <c r="V7" s="11"/>
      <c r="W7" s="11"/>
      <c r="X7" s="11"/>
    </row>
    <row r="8" spans="1:24" x14ac:dyDescent="0.2">
      <c r="A8" s="10" t="s">
        <v>28</v>
      </c>
      <c r="B8" s="19">
        <v>62172</v>
      </c>
      <c r="C8" s="6">
        <v>145.19999999999999</v>
      </c>
      <c r="D8" s="21">
        <v>60723.66</v>
      </c>
      <c r="E8" s="6">
        <v>142.50366094058012</v>
      </c>
      <c r="F8" s="20">
        <v>13.932397985522378</v>
      </c>
      <c r="G8" s="3">
        <v>1.8</v>
      </c>
      <c r="H8" s="3">
        <v>154.44800000000001</v>
      </c>
      <c r="I8" s="3">
        <v>45.62406</v>
      </c>
      <c r="J8" s="3">
        <v>1.68591</v>
      </c>
      <c r="K8" s="3">
        <v>13.413690000000001</v>
      </c>
      <c r="L8" s="3">
        <v>19.38081</v>
      </c>
      <c r="M8" s="3">
        <v>34.218059999999994</v>
      </c>
      <c r="N8" s="3">
        <v>0.74378</v>
      </c>
      <c r="O8" s="3">
        <v>6.3810099999999998</v>
      </c>
      <c r="P8" s="19">
        <v>48577.71</v>
      </c>
      <c r="Q8" s="19">
        <v>4052.75</v>
      </c>
      <c r="S8" s="19"/>
      <c r="T8" s="19"/>
      <c r="U8" s="19"/>
      <c r="V8" s="19"/>
      <c r="W8" s="19"/>
      <c r="X8" s="19"/>
    </row>
    <row r="9" spans="1:24" x14ac:dyDescent="0.2">
      <c r="A9" s="10" t="s">
        <v>27</v>
      </c>
      <c r="B9" s="19">
        <v>65033</v>
      </c>
      <c r="C9" s="6">
        <v>205.2</v>
      </c>
      <c r="D9" s="21">
        <v>66036.86</v>
      </c>
      <c r="E9" s="6">
        <v>212.05692798263391</v>
      </c>
      <c r="F9" s="20">
        <v>29.161526504513098</v>
      </c>
      <c r="G9" s="3">
        <v>1.65</v>
      </c>
      <c r="H9" s="3">
        <v>202.32499999999999</v>
      </c>
      <c r="I9" s="3">
        <v>53.823219999999999</v>
      </c>
      <c r="J9" s="3">
        <v>0.71565999999999996</v>
      </c>
      <c r="K9" s="3">
        <v>11.49798</v>
      </c>
      <c r="L9" s="3">
        <v>26.621770000000001</v>
      </c>
      <c r="M9" s="3">
        <v>34.578559999999996</v>
      </c>
      <c r="N9" s="3">
        <v>0.37725999999999998</v>
      </c>
      <c r="O9" s="3">
        <v>4.4592700000000001</v>
      </c>
      <c r="P9" s="19">
        <v>56886.93</v>
      </c>
      <c r="Q9" s="19">
        <v>3000.8</v>
      </c>
      <c r="S9" s="19"/>
      <c r="T9" s="19"/>
      <c r="U9" s="19"/>
      <c r="V9" s="19"/>
      <c r="W9" s="19"/>
      <c r="X9" s="19"/>
    </row>
    <row r="10" spans="1:24" x14ac:dyDescent="0.2">
      <c r="A10" s="10" t="s">
        <v>26</v>
      </c>
      <c r="B10" s="19">
        <v>155646</v>
      </c>
      <c r="C10" s="6">
        <v>414.4</v>
      </c>
      <c r="D10" s="21">
        <v>154328.82</v>
      </c>
      <c r="E10" s="6">
        <v>432.81128969383548</v>
      </c>
      <c r="F10" s="20">
        <v>34.349795008079489</v>
      </c>
      <c r="G10" s="3">
        <v>122.14</v>
      </c>
      <c r="H10" s="3">
        <v>608.90800000000002</v>
      </c>
      <c r="I10" s="3">
        <v>101.20502999999999</v>
      </c>
      <c r="J10" s="3">
        <v>0.6938200000000001</v>
      </c>
      <c r="K10" s="3">
        <v>52.429970000000004</v>
      </c>
      <c r="L10" s="3">
        <v>57.212230000000005</v>
      </c>
      <c r="M10" s="3">
        <v>76.563310000000001</v>
      </c>
      <c r="N10" s="3">
        <v>1.0869000000000002</v>
      </c>
      <c r="O10" s="3">
        <v>19.466380000000001</v>
      </c>
      <c r="P10" s="19">
        <v>120239.07</v>
      </c>
      <c r="Q10" s="19">
        <v>12126.33</v>
      </c>
      <c r="S10" s="19"/>
      <c r="T10" s="19"/>
      <c r="U10" s="19"/>
      <c r="V10" s="19"/>
      <c r="W10" s="19"/>
      <c r="X10" s="19"/>
    </row>
    <row r="11" spans="1:24" x14ac:dyDescent="0.2">
      <c r="A11" s="17" t="s">
        <v>25</v>
      </c>
      <c r="B11" s="11">
        <v>282851</v>
      </c>
      <c r="C11" s="16">
        <v>252.4</v>
      </c>
      <c r="D11" s="11">
        <f>SUM(D8:D10)</f>
        <v>281089.34000000003</v>
      </c>
      <c r="E11" s="16">
        <v>256.91281633190266</v>
      </c>
      <c r="F11" s="15">
        <v>25.287301083229956</v>
      </c>
      <c r="G11" s="14">
        <f>SUM(G8:G10)</f>
        <v>125.59</v>
      </c>
      <c r="H11" s="13">
        <v>965.68100000000004</v>
      </c>
      <c r="I11" s="13">
        <v>200.65231</v>
      </c>
      <c r="J11" s="13">
        <v>3.0953900000000005</v>
      </c>
      <c r="K11" s="13">
        <v>77.341639999999998</v>
      </c>
      <c r="L11" s="13">
        <v>103.21481</v>
      </c>
      <c r="M11" s="13">
        <v>145.35992999999999</v>
      </c>
      <c r="N11" s="13">
        <v>2.2079400000000002</v>
      </c>
      <c r="O11" s="13">
        <v>30.306660000000004</v>
      </c>
      <c r="P11" s="11">
        <f>SUM(P8:P10)</f>
        <v>225703.71000000002</v>
      </c>
      <c r="Q11" s="11">
        <f>SUM(Q8:Q10)</f>
        <v>19179.88</v>
      </c>
      <c r="S11" s="11"/>
      <c r="T11" s="11"/>
      <c r="U11" s="11"/>
      <c r="V11" s="11"/>
      <c r="W11" s="11"/>
      <c r="X11" s="11"/>
    </row>
    <row r="12" spans="1:24" x14ac:dyDescent="0.2">
      <c r="A12" s="10" t="s">
        <v>24</v>
      </c>
      <c r="B12" s="19">
        <v>81482</v>
      </c>
      <c r="C12" s="6">
        <v>187.7</v>
      </c>
      <c r="D12" s="21">
        <v>90041.82</v>
      </c>
      <c r="E12" s="6">
        <v>200.10760789124538</v>
      </c>
      <c r="F12" s="20">
        <v>21.397516664488304</v>
      </c>
      <c r="G12" s="3">
        <v>74.849999999999994</v>
      </c>
      <c r="H12" s="3">
        <v>379.35</v>
      </c>
      <c r="I12" s="3">
        <v>63.995669999999997</v>
      </c>
      <c r="J12" s="3">
        <v>0.41211000000000003</v>
      </c>
      <c r="K12" s="3">
        <v>25.634040000000002</v>
      </c>
      <c r="L12" s="3">
        <v>50.156349999999996</v>
      </c>
      <c r="M12" s="3">
        <v>30.256709999999998</v>
      </c>
      <c r="N12" s="3">
        <v>1.0085900000000001</v>
      </c>
      <c r="O12" s="3">
        <v>8.6201699999999999</v>
      </c>
      <c r="P12" s="19">
        <v>68997.119999999995</v>
      </c>
      <c r="Q12" s="19">
        <v>10307.540000000001</v>
      </c>
      <c r="S12" s="19"/>
      <c r="T12" s="19"/>
      <c r="U12" s="19"/>
      <c r="V12" s="19"/>
      <c r="W12" s="19"/>
      <c r="X12" s="19"/>
    </row>
    <row r="13" spans="1:24" x14ac:dyDescent="0.2">
      <c r="A13" s="10" t="s">
        <v>23</v>
      </c>
      <c r="B13" s="19">
        <v>97054</v>
      </c>
      <c r="C13" s="6">
        <v>360.6</v>
      </c>
      <c r="D13" s="21">
        <v>98652.93</v>
      </c>
      <c r="E13" s="6">
        <v>382.83866536276423</v>
      </c>
      <c r="F13" s="20">
        <v>29.57098023464243</v>
      </c>
      <c r="G13" s="3">
        <v>29.37</v>
      </c>
      <c r="H13" s="3">
        <v>443.80500000000001</v>
      </c>
      <c r="I13" s="3">
        <v>50.658319999999996</v>
      </c>
      <c r="J13" s="3">
        <v>0.37713999999999998</v>
      </c>
      <c r="K13" s="3">
        <v>47.617470000000004</v>
      </c>
      <c r="L13" s="3">
        <v>58.428440000000002</v>
      </c>
      <c r="M13" s="3">
        <v>34.615050000000004</v>
      </c>
      <c r="N13" s="3">
        <v>0.99441999999999997</v>
      </c>
      <c r="O13" s="3">
        <v>4.6150200000000003</v>
      </c>
      <c r="P13" s="19">
        <v>59700.85</v>
      </c>
      <c r="Q13" s="19">
        <v>32425.42</v>
      </c>
      <c r="S13" s="19"/>
      <c r="T13" s="19"/>
      <c r="U13" s="19"/>
      <c r="V13" s="19"/>
      <c r="W13" s="19"/>
      <c r="X13" s="19"/>
    </row>
    <row r="14" spans="1:24" x14ac:dyDescent="0.2">
      <c r="A14" s="10" t="s">
        <v>22</v>
      </c>
      <c r="B14" s="19">
        <v>119175</v>
      </c>
      <c r="C14" s="6">
        <v>396.6</v>
      </c>
      <c r="D14" s="21">
        <v>125707.85</v>
      </c>
      <c r="E14" s="6">
        <v>437.94083116466874</v>
      </c>
      <c r="F14" s="20">
        <v>33.221856343604074</v>
      </c>
      <c r="G14" s="3">
        <v>71.34</v>
      </c>
      <c r="H14" s="3">
        <v>873.23199999999997</v>
      </c>
      <c r="I14" s="3">
        <v>66.758110000000002</v>
      </c>
      <c r="J14" s="3">
        <v>0.79288999999999998</v>
      </c>
      <c r="K14" s="3">
        <v>58.156849999999999</v>
      </c>
      <c r="L14" s="3">
        <v>98.638379999999998</v>
      </c>
      <c r="M14" s="3">
        <v>19.081959999999999</v>
      </c>
      <c r="N14" s="3">
        <v>1.22841</v>
      </c>
      <c r="O14" s="3">
        <v>6.7591000000000001</v>
      </c>
      <c r="P14" s="19">
        <v>96564.800000000003</v>
      </c>
      <c r="Q14" s="19">
        <v>19121.240000000002</v>
      </c>
      <c r="S14" s="19"/>
      <c r="T14" s="19"/>
      <c r="U14" s="19"/>
      <c r="V14" s="19"/>
      <c r="W14" s="19"/>
      <c r="X14" s="19"/>
    </row>
    <row r="15" spans="1:24" x14ac:dyDescent="0.2">
      <c r="A15" s="17" t="s">
        <v>21</v>
      </c>
      <c r="B15" s="11">
        <v>297711</v>
      </c>
      <c r="C15" s="16">
        <v>296.60000000000002</v>
      </c>
      <c r="D15" s="11">
        <f>SUM(D12:D14)</f>
        <v>314402.59999999998</v>
      </c>
      <c r="E15" s="16">
        <v>316.07844793092977</v>
      </c>
      <c r="F15" s="15">
        <v>27.754270803172293</v>
      </c>
      <c r="G15" s="14">
        <f>SUM(G12:G14)</f>
        <v>175.56</v>
      </c>
      <c r="H15" s="13">
        <v>1696.3869999999999</v>
      </c>
      <c r="I15" s="13">
        <v>181.41209999999998</v>
      </c>
      <c r="J15" s="13">
        <v>1.5821399999999999</v>
      </c>
      <c r="K15" s="13">
        <v>131.40836000000002</v>
      </c>
      <c r="L15" s="13">
        <v>207.22317000000001</v>
      </c>
      <c r="M15" s="13">
        <v>83.953720000000004</v>
      </c>
      <c r="N15" s="13">
        <v>3.23142</v>
      </c>
      <c r="O15" s="13">
        <v>19.994289999999999</v>
      </c>
      <c r="P15" s="11">
        <f>SUM(P12:P14)</f>
        <v>225262.77000000002</v>
      </c>
      <c r="Q15" s="11">
        <f>SUM(Q12:Q14)</f>
        <v>61854.2</v>
      </c>
      <c r="S15" s="11"/>
      <c r="T15" s="11"/>
      <c r="U15" s="11"/>
      <c r="V15" s="11"/>
      <c r="W15" s="11"/>
      <c r="X15" s="11"/>
    </row>
    <row r="16" spans="1:24" x14ac:dyDescent="0.2">
      <c r="A16" s="10" t="s">
        <v>20</v>
      </c>
      <c r="B16" s="19">
        <v>111046</v>
      </c>
      <c r="C16" s="6">
        <v>272.10000000000002</v>
      </c>
      <c r="D16" s="21">
        <v>116658.8</v>
      </c>
      <c r="E16" s="6">
        <v>298.01330932035614</v>
      </c>
      <c r="F16" s="20">
        <v>26.336252339381296</v>
      </c>
      <c r="G16" s="3">
        <v>51.48</v>
      </c>
      <c r="H16" s="3">
        <v>457.12</v>
      </c>
      <c r="I16" s="3">
        <v>64.064449999999994</v>
      </c>
      <c r="J16" s="3">
        <v>1.5669500000000001</v>
      </c>
      <c r="K16" s="3">
        <v>51.0274</v>
      </c>
      <c r="L16" s="3">
        <v>73.61057000000001</v>
      </c>
      <c r="M16" s="3">
        <v>37.07564</v>
      </c>
      <c r="N16" s="3">
        <v>0.66077999999999992</v>
      </c>
      <c r="O16" s="3">
        <v>5.3118100000000004</v>
      </c>
      <c r="P16" s="19">
        <v>103624.67</v>
      </c>
      <c r="Q16" s="19">
        <v>3633.01</v>
      </c>
      <c r="S16" s="19"/>
      <c r="T16" s="19"/>
      <c r="U16" s="19"/>
      <c r="V16" s="19"/>
      <c r="W16" s="19"/>
      <c r="X16" s="19"/>
    </row>
    <row r="17" spans="1:24" x14ac:dyDescent="0.2">
      <c r="A17" s="10" t="s">
        <v>19</v>
      </c>
      <c r="B17" s="19">
        <v>177434</v>
      </c>
      <c r="C17" s="6">
        <v>525.1</v>
      </c>
      <c r="D17" s="21">
        <v>190633.34</v>
      </c>
      <c r="E17" s="6">
        <v>599.5758412565616</v>
      </c>
      <c r="F17" s="20">
        <v>31.583459523580732</v>
      </c>
      <c r="G17" s="3">
        <v>269.33999999999997</v>
      </c>
      <c r="H17" s="3">
        <v>882.44100000000003</v>
      </c>
      <c r="I17" s="3">
        <v>107.88309</v>
      </c>
      <c r="J17" s="3">
        <v>1.5586</v>
      </c>
      <c r="K17" s="3">
        <v>81.191649999999996</v>
      </c>
      <c r="L17" s="3">
        <v>131.3331</v>
      </c>
      <c r="M17" s="3">
        <v>43.914809999999996</v>
      </c>
      <c r="N17" s="3">
        <v>3.26661</v>
      </c>
      <c r="O17" s="3">
        <v>12.118819999999999</v>
      </c>
      <c r="P17" s="19">
        <v>156400.16</v>
      </c>
      <c r="Q17" s="19">
        <v>15623.38</v>
      </c>
      <c r="S17" s="19"/>
      <c r="T17" s="19"/>
      <c r="U17" s="19"/>
      <c r="V17" s="19"/>
      <c r="W17" s="19"/>
      <c r="X17" s="19"/>
    </row>
    <row r="18" spans="1:24" x14ac:dyDescent="0.2">
      <c r="A18" s="10" t="s">
        <v>18</v>
      </c>
      <c r="B18" s="19">
        <v>69088</v>
      </c>
      <c r="C18" s="6">
        <v>274.60000000000002</v>
      </c>
      <c r="D18" s="21">
        <v>71072.37</v>
      </c>
      <c r="E18" s="6">
        <v>307.42904971386304</v>
      </c>
      <c r="F18" s="20">
        <v>19.192357338057228</v>
      </c>
      <c r="G18" s="3">
        <v>81.52</v>
      </c>
      <c r="H18" s="3">
        <v>269.95600000000002</v>
      </c>
      <c r="I18" s="3">
        <v>40.923079999999999</v>
      </c>
      <c r="J18" s="3">
        <v>0.59748000000000001</v>
      </c>
      <c r="K18" s="3">
        <v>29.55181</v>
      </c>
      <c r="L18" s="3">
        <v>41.713519999999995</v>
      </c>
      <c r="M18" s="3">
        <v>24.086669999999998</v>
      </c>
      <c r="N18" s="3">
        <v>0.51688000000000001</v>
      </c>
      <c r="O18" s="3">
        <v>4.7553000000000001</v>
      </c>
      <c r="P18" s="19">
        <v>58509.49</v>
      </c>
      <c r="Q18" s="19">
        <v>4654.88</v>
      </c>
      <c r="S18" s="19"/>
      <c r="T18" s="19"/>
      <c r="U18" s="19"/>
      <c r="V18" s="19"/>
      <c r="W18" s="19"/>
      <c r="X18" s="19"/>
    </row>
    <row r="19" spans="1:24" x14ac:dyDescent="0.2">
      <c r="A19" s="17" t="s">
        <v>17</v>
      </c>
      <c r="B19" s="11">
        <v>357568</v>
      </c>
      <c r="C19" s="16">
        <v>358.4</v>
      </c>
      <c r="D19" s="11">
        <f>SUM(D16:D18)</f>
        <v>378364.51</v>
      </c>
      <c r="E19" s="16">
        <v>402.26509034271226</v>
      </c>
      <c r="F19" s="15">
        <v>26.704419840760668</v>
      </c>
      <c r="G19" s="14">
        <f>SUM(G16:G18)</f>
        <v>402.34</v>
      </c>
      <c r="H19" s="13">
        <v>1609.5170000000001</v>
      </c>
      <c r="I19" s="13">
        <v>212.87062</v>
      </c>
      <c r="J19" s="13">
        <v>3.7230300000000001</v>
      </c>
      <c r="K19" s="13">
        <v>161.77086</v>
      </c>
      <c r="L19" s="13">
        <v>246.65719000000001</v>
      </c>
      <c r="M19" s="13">
        <v>105.07711999999999</v>
      </c>
      <c r="N19" s="13">
        <v>4.4442700000000004</v>
      </c>
      <c r="O19" s="13">
        <v>22.185929999999999</v>
      </c>
      <c r="P19" s="11">
        <f>SUM(P16:P18)</f>
        <v>318534.32</v>
      </c>
      <c r="Q19" s="11">
        <f>SUM(Q16:Q18)</f>
        <v>23911.27</v>
      </c>
      <c r="S19" s="11"/>
      <c r="T19" s="11"/>
      <c r="U19" s="11"/>
      <c r="V19" s="11"/>
      <c r="W19" s="11"/>
      <c r="X19" s="11"/>
    </row>
    <row r="20" spans="1:24" x14ac:dyDescent="0.2">
      <c r="A20" s="18" t="s">
        <v>16</v>
      </c>
      <c r="B20" s="11">
        <v>938130</v>
      </c>
      <c r="C20" s="16">
        <v>300.5</v>
      </c>
      <c r="D20" s="11">
        <f>D11+D15+D19</f>
        <v>973856.45</v>
      </c>
      <c r="E20" s="16">
        <v>321.46980560753707</v>
      </c>
      <c r="F20" s="15">
        <v>26.598993568595233</v>
      </c>
      <c r="G20" s="14">
        <f>G11+G15+G19</f>
        <v>703.49</v>
      </c>
      <c r="H20" s="13">
        <v>4271.585</v>
      </c>
      <c r="I20" s="13">
        <v>594.93502999999998</v>
      </c>
      <c r="J20" s="13">
        <v>8.4005600000000005</v>
      </c>
      <c r="K20" s="13">
        <v>370.52085999999997</v>
      </c>
      <c r="L20" s="13">
        <v>557.09516999999994</v>
      </c>
      <c r="M20" s="13">
        <v>334.39077000000003</v>
      </c>
      <c r="N20" s="13">
        <v>9.8836300000000001</v>
      </c>
      <c r="O20" s="13">
        <v>72.486879999999999</v>
      </c>
      <c r="P20" s="11">
        <f>P11+P15+P19</f>
        <v>769500.8</v>
      </c>
      <c r="Q20" s="11">
        <f>Q11+Q15+Q19</f>
        <v>104945.35</v>
      </c>
      <c r="S20" s="11"/>
      <c r="T20" s="11"/>
      <c r="U20" s="11"/>
      <c r="V20" s="11"/>
      <c r="W20" s="11"/>
      <c r="X20" s="11"/>
    </row>
    <row r="21" spans="1:24" x14ac:dyDescent="0.2">
      <c r="A21" s="10" t="s">
        <v>15</v>
      </c>
      <c r="B21" s="19">
        <v>203691</v>
      </c>
      <c r="C21" s="6">
        <v>270.3</v>
      </c>
      <c r="D21" s="21">
        <v>216177.23</v>
      </c>
      <c r="E21" s="6">
        <v>315.68259313398357</v>
      </c>
      <c r="F21" s="20">
        <v>29.81890623987023</v>
      </c>
      <c r="G21" s="3">
        <v>94.19</v>
      </c>
      <c r="H21" s="3">
        <v>540.48400000000004</v>
      </c>
      <c r="I21" s="3">
        <v>130.24741</v>
      </c>
      <c r="J21" s="3">
        <v>2.9295</v>
      </c>
      <c r="K21" s="3">
        <v>83.000320000000002</v>
      </c>
      <c r="L21" s="3">
        <v>109.42513000000001</v>
      </c>
      <c r="M21" s="3">
        <v>96.939300000000003</v>
      </c>
      <c r="N21" s="3">
        <v>1.1284000000000001</v>
      </c>
      <c r="O21" s="3">
        <v>8.6844000000000001</v>
      </c>
      <c r="P21" s="19">
        <v>188481.85</v>
      </c>
      <c r="Q21" s="19">
        <v>14108.01</v>
      </c>
      <c r="S21" s="19"/>
      <c r="T21" s="19"/>
      <c r="U21" s="19"/>
      <c r="V21" s="19"/>
      <c r="W21" s="19"/>
      <c r="X21" s="19"/>
    </row>
    <row r="22" spans="1:24" x14ac:dyDescent="0.2">
      <c r="A22" s="10" t="s">
        <v>14</v>
      </c>
      <c r="B22" s="19">
        <v>87721</v>
      </c>
      <c r="C22" s="6">
        <v>267.7</v>
      </c>
      <c r="D22" s="21">
        <v>91202.36</v>
      </c>
      <c r="E22" s="6">
        <v>296.1259801613715</v>
      </c>
      <c r="F22" s="20">
        <v>25.074812837312116</v>
      </c>
      <c r="G22" s="3">
        <v>73.77</v>
      </c>
      <c r="H22" s="3">
        <v>241.392</v>
      </c>
      <c r="I22" s="3">
        <v>54.744669999999999</v>
      </c>
      <c r="J22" s="3">
        <v>0.33626</v>
      </c>
      <c r="K22" s="3">
        <v>36.121430000000004</v>
      </c>
      <c r="L22" s="3">
        <v>41.928080000000001</v>
      </c>
      <c r="M22" s="3">
        <v>44.411259999999999</v>
      </c>
      <c r="N22" s="3">
        <v>1.70336</v>
      </c>
      <c r="O22" s="3">
        <v>3.1596599999999997</v>
      </c>
      <c r="P22" s="19">
        <v>79904.41</v>
      </c>
      <c r="Q22" s="19">
        <v>5861.75</v>
      </c>
      <c r="S22" s="19"/>
      <c r="T22" s="19"/>
      <c r="U22" s="19"/>
      <c r="V22" s="19"/>
      <c r="W22" s="19"/>
      <c r="X22" s="19"/>
    </row>
    <row r="23" spans="1:24" x14ac:dyDescent="0.2">
      <c r="A23" s="10" t="s">
        <v>13</v>
      </c>
      <c r="B23" s="19">
        <v>97864</v>
      </c>
      <c r="C23" s="6">
        <v>441.6</v>
      </c>
      <c r="D23" s="21">
        <v>102377.54</v>
      </c>
      <c r="E23" s="6">
        <v>507.02281607971508</v>
      </c>
      <c r="F23" s="20">
        <v>40.219345663686219</v>
      </c>
      <c r="G23" s="3">
        <v>22.05</v>
      </c>
      <c r="H23" s="3">
        <v>292.38200000000001</v>
      </c>
      <c r="I23" s="3">
        <v>56.96725</v>
      </c>
      <c r="J23" s="3">
        <v>0.20874999999999999</v>
      </c>
      <c r="K23" s="3">
        <v>45.201540000000001</v>
      </c>
      <c r="L23" s="3">
        <v>63.621139999999997</v>
      </c>
      <c r="M23" s="3">
        <v>34.806730000000002</v>
      </c>
      <c r="N23" s="3">
        <v>0.33854000000000001</v>
      </c>
      <c r="O23" s="3">
        <v>3.6111300000000002</v>
      </c>
      <c r="P23" s="19">
        <v>87751.61</v>
      </c>
      <c r="Q23" s="19">
        <v>8430.5</v>
      </c>
      <c r="S23" s="19"/>
      <c r="T23" s="19"/>
      <c r="U23" s="19"/>
      <c r="V23" s="19"/>
      <c r="W23" s="19"/>
      <c r="X23" s="19"/>
    </row>
    <row r="24" spans="1:24" x14ac:dyDescent="0.2">
      <c r="A24" s="17" t="s">
        <v>12</v>
      </c>
      <c r="B24" s="11">
        <v>389276</v>
      </c>
      <c r="C24" s="16">
        <v>298.8</v>
      </c>
      <c r="D24" s="11">
        <f>SUM(D21:D23)</f>
        <v>409757.13</v>
      </c>
      <c r="E24" s="16">
        <v>342.97996060925908</v>
      </c>
      <c r="F24" s="15">
        <v>30.505222462769012</v>
      </c>
      <c r="G24" s="14">
        <f>SUM(G21:G23)</f>
        <v>190.01</v>
      </c>
      <c r="H24" s="13">
        <v>1074.258</v>
      </c>
      <c r="I24" s="13">
        <v>241.95933000000002</v>
      </c>
      <c r="J24" s="13">
        <v>3.4745100000000004</v>
      </c>
      <c r="K24" s="13">
        <v>164.32329000000001</v>
      </c>
      <c r="L24" s="13">
        <v>214.97435000000004</v>
      </c>
      <c r="M24" s="13">
        <v>176.15729000000002</v>
      </c>
      <c r="N24" s="13">
        <v>3.1703000000000001</v>
      </c>
      <c r="O24" s="13">
        <v>15.455189999999998</v>
      </c>
      <c r="P24" s="11">
        <f>SUM(P21:P23)</f>
        <v>356137.87</v>
      </c>
      <c r="Q24" s="11">
        <f>SUM(Q21:Q23)</f>
        <v>28400.260000000002</v>
      </c>
      <c r="S24" s="11"/>
      <c r="T24" s="11"/>
      <c r="U24" s="11"/>
      <c r="V24" s="11"/>
      <c r="W24" s="11"/>
      <c r="X24" s="11"/>
    </row>
    <row r="25" spans="1:24" x14ac:dyDescent="0.2">
      <c r="A25" s="10" t="s">
        <v>11</v>
      </c>
      <c r="B25" s="19">
        <v>65738</v>
      </c>
      <c r="C25" s="6">
        <v>118.8</v>
      </c>
      <c r="D25" s="21">
        <v>72719.7</v>
      </c>
      <c r="E25" s="6">
        <v>134.74745865096335</v>
      </c>
      <c r="F25" s="20">
        <v>11.709134998574996</v>
      </c>
      <c r="G25" s="3">
        <v>170.91</v>
      </c>
      <c r="H25" s="3">
        <v>255.68799999999999</v>
      </c>
      <c r="I25" s="3">
        <v>34.55583</v>
      </c>
      <c r="J25" s="3">
        <v>0.43333999999999995</v>
      </c>
      <c r="K25" s="3">
        <v>37.730530000000002</v>
      </c>
      <c r="L25" s="3">
        <v>54.26108</v>
      </c>
      <c r="M25" s="3">
        <v>13.74527</v>
      </c>
      <c r="N25" s="3">
        <v>0.59890999999999994</v>
      </c>
      <c r="O25" s="3">
        <v>4.1144399999999992</v>
      </c>
      <c r="P25" s="19">
        <v>59736.61</v>
      </c>
      <c r="Q25" s="19">
        <v>6084.79</v>
      </c>
      <c r="S25" s="19"/>
      <c r="T25" s="19"/>
      <c r="U25" s="19"/>
      <c r="V25" s="19"/>
      <c r="W25" s="19"/>
      <c r="X25" s="19"/>
    </row>
    <row r="26" spans="1:24" x14ac:dyDescent="0.2">
      <c r="A26" s="10" t="s">
        <v>10</v>
      </c>
      <c r="B26" s="19">
        <v>33339</v>
      </c>
      <c r="C26" s="6">
        <v>79.3</v>
      </c>
      <c r="D26" s="21">
        <v>35177.040000000001</v>
      </c>
      <c r="E26" s="6">
        <v>90.955030613933474</v>
      </c>
      <c r="F26" s="20">
        <v>6.3023106236372666</v>
      </c>
      <c r="G26" s="3">
        <v>42.82</v>
      </c>
      <c r="H26" s="3">
        <v>133.393</v>
      </c>
      <c r="I26" s="3">
        <v>15.980919999999999</v>
      </c>
      <c r="J26" s="3">
        <v>0.86096000000000006</v>
      </c>
      <c r="K26" s="3">
        <v>18.335159999999998</v>
      </c>
      <c r="L26" s="3">
        <v>19.303349999999998</v>
      </c>
      <c r="M26" s="3">
        <v>12.70871</v>
      </c>
      <c r="N26" s="3">
        <v>0.52842999999999996</v>
      </c>
      <c r="O26" s="3">
        <v>2.6365500000000002</v>
      </c>
      <c r="P26" s="19">
        <v>30639.47</v>
      </c>
      <c r="Q26" s="19">
        <v>237.75</v>
      </c>
      <c r="S26" s="19"/>
      <c r="T26" s="19"/>
      <c r="U26" s="19"/>
      <c r="V26" s="19"/>
      <c r="W26" s="19"/>
      <c r="X26" s="19"/>
    </row>
    <row r="27" spans="1:24" x14ac:dyDescent="0.2">
      <c r="A27" s="10" t="s">
        <v>9</v>
      </c>
      <c r="B27" s="19">
        <v>98953</v>
      </c>
      <c r="C27" s="6">
        <v>167.7</v>
      </c>
      <c r="D27" s="21">
        <v>126961.4</v>
      </c>
      <c r="E27" s="6">
        <v>228.55502109826173</v>
      </c>
      <c r="F27" s="20">
        <v>21.388988566047207</v>
      </c>
      <c r="G27" s="3">
        <v>452.53</v>
      </c>
      <c r="H27" s="3">
        <v>731.77499999999998</v>
      </c>
      <c r="I27" s="3">
        <v>34.6053</v>
      </c>
      <c r="J27" s="3">
        <v>1.50593</v>
      </c>
      <c r="K27" s="3">
        <v>90.850169999999991</v>
      </c>
      <c r="L27" s="3">
        <v>107.1494</v>
      </c>
      <c r="M27" s="3">
        <v>14.352049999999998</v>
      </c>
      <c r="N27" s="3">
        <v>1.22374</v>
      </c>
      <c r="O27" s="3">
        <v>4.2362099999999998</v>
      </c>
      <c r="P27" s="19">
        <v>110821.07</v>
      </c>
      <c r="Q27" s="19">
        <v>3774.59</v>
      </c>
      <c r="S27" s="19"/>
      <c r="T27" s="19"/>
      <c r="U27" s="19"/>
      <c r="V27" s="19"/>
      <c r="W27" s="19"/>
      <c r="X27" s="19"/>
    </row>
    <row r="28" spans="1:24" x14ac:dyDescent="0.2">
      <c r="A28" s="17" t="s">
        <v>8</v>
      </c>
      <c r="B28" s="11">
        <v>198029</v>
      </c>
      <c r="C28" s="16">
        <v>126.6</v>
      </c>
      <c r="D28" s="11">
        <f>SUM(D25:D27)</f>
        <v>234858.13999999998</v>
      </c>
      <c r="E28" s="16">
        <v>158.48211984166508</v>
      </c>
      <c r="F28" s="15">
        <v>13.24790175965072</v>
      </c>
      <c r="G28" s="14">
        <f>SUM(G25:G27)</f>
        <v>666.26</v>
      </c>
      <c r="H28" s="13">
        <v>1120.856</v>
      </c>
      <c r="I28" s="13">
        <v>85.142049999999998</v>
      </c>
      <c r="J28" s="13">
        <v>2.80023</v>
      </c>
      <c r="K28" s="13">
        <v>146.91585999999998</v>
      </c>
      <c r="L28" s="13">
        <v>180.71382999999997</v>
      </c>
      <c r="M28" s="13">
        <v>40.80603</v>
      </c>
      <c r="N28" s="13">
        <v>2.3510800000000001</v>
      </c>
      <c r="O28" s="13">
        <v>10.987200000000001</v>
      </c>
      <c r="P28" s="11">
        <f>SUM(P25:P27)</f>
        <v>201197.15000000002</v>
      </c>
      <c r="Q28" s="11">
        <f>SUM(Q25:Q27)</f>
        <v>10097.130000000001</v>
      </c>
      <c r="S28" s="11"/>
      <c r="T28" s="11"/>
      <c r="U28" s="11"/>
      <c r="V28" s="11"/>
      <c r="W28" s="11"/>
      <c r="X28" s="11"/>
    </row>
    <row r="29" spans="1:24" x14ac:dyDescent="0.2">
      <c r="A29" s="10" t="s">
        <v>7</v>
      </c>
      <c r="B29" s="19">
        <v>163565</v>
      </c>
      <c r="C29" s="6">
        <v>298.5</v>
      </c>
      <c r="D29" s="21">
        <v>185395.44</v>
      </c>
      <c r="E29" s="6">
        <v>353.24115303491914</v>
      </c>
      <c r="F29" s="20">
        <v>21.953772790625248</v>
      </c>
      <c r="G29" s="3">
        <v>784.53</v>
      </c>
      <c r="H29" s="3">
        <v>654.86599999999999</v>
      </c>
      <c r="I29" s="3">
        <v>88.245460000000008</v>
      </c>
      <c r="J29" s="3">
        <v>1.1970099999999999</v>
      </c>
      <c r="K29" s="3">
        <v>95.952970000000008</v>
      </c>
      <c r="L29" s="3">
        <v>132.66589000000002</v>
      </c>
      <c r="M29" s="3">
        <v>41.788470000000004</v>
      </c>
      <c r="N29" s="3">
        <v>0.81432000000000004</v>
      </c>
      <c r="O29" s="3">
        <v>10.126760000000001</v>
      </c>
      <c r="P29" s="19">
        <v>120294.58</v>
      </c>
      <c r="Q29" s="19">
        <v>46525.3</v>
      </c>
      <c r="S29" s="19"/>
      <c r="T29" s="19"/>
      <c r="U29" s="19"/>
      <c r="V29" s="19"/>
      <c r="W29" s="19"/>
      <c r="X29" s="19"/>
    </row>
    <row r="30" spans="1:24" x14ac:dyDescent="0.2">
      <c r="A30" s="10" t="s">
        <v>6</v>
      </c>
      <c r="B30" s="19">
        <v>26054</v>
      </c>
      <c r="C30" s="6">
        <v>64.8</v>
      </c>
      <c r="D30" s="21">
        <v>27763.759999999998</v>
      </c>
      <c r="E30" s="6">
        <v>76.737442026301679</v>
      </c>
      <c r="F30" s="20">
        <v>4.9316501205213052</v>
      </c>
      <c r="G30" s="3">
        <v>65.86</v>
      </c>
      <c r="H30" s="3">
        <v>69.671000000000006</v>
      </c>
      <c r="I30" s="3">
        <v>17.398070000000001</v>
      </c>
      <c r="J30" s="3">
        <v>1.0284599999999999</v>
      </c>
      <c r="K30" s="3">
        <v>9.3372299999999999</v>
      </c>
      <c r="L30" s="3">
        <v>19.581299999999999</v>
      </c>
      <c r="M30" s="3">
        <v>5.5848599999999999</v>
      </c>
      <c r="N30" s="3">
        <v>0.32217000000000001</v>
      </c>
      <c r="O30" s="3">
        <v>2.2754299999999996</v>
      </c>
      <c r="P30" s="19">
        <v>23827.89</v>
      </c>
      <c r="Q30" s="19">
        <v>36.369999999999997</v>
      </c>
      <c r="S30" s="19"/>
      <c r="T30" s="19"/>
      <c r="U30" s="19"/>
      <c r="V30" s="19"/>
      <c r="W30" s="19"/>
      <c r="X30" s="19"/>
    </row>
    <row r="31" spans="1:24" x14ac:dyDescent="0.2">
      <c r="A31" s="10" t="s">
        <v>5</v>
      </c>
      <c r="B31" s="19">
        <v>33498</v>
      </c>
      <c r="C31" s="6">
        <v>77.8</v>
      </c>
      <c r="D31" s="21">
        <v>39455.230000000003</v>
      </c>
      <c r="E31" s="6">
        <v>93.534150255910603</v>
      </c>
      <c r="F31" s="20">
        <v>9.2559029349873683</v>
      </c>
      <c r="G31" s="3">
        <v>143.04</v>
      </c>
      <c r="H31" s="3">
        <v>135.256</v>
      </c>
      <c r="I31" s="3">
        <v>19.61384</v>
      </c>
      <c r="J31" s="3">
        <v>0.56750999999999996</v>
      </c>
      <c r="K31" s="3">
        <v>19.273880000000002</v>
      </c>
      <c r="L31" s="3">
        <v>24.33107</v>
      </c>
      <c r="M31" s="3">
        <v>12.339919999999999</v>
      </c>
      <c r="N31" s="3">
        <v>0.78352999999999995</v>
      </c>
      <c r="O31" s="3">
        <v>2.0007100000000002</v>
      </c>
      <c r="P31" s="19">
        <v>29784.73</v>
      </c>
      <c r="Q31" s="19">
        <v>5924.41</v>
      </c>
      <c r="S31" s="19"/>
      <c r="T31" s="19"/>
      <c r="U31" s="19"/>
      <c r="V31" s="19"/>
      <c r="W31" s="19"/>
      <c r="X31" s="19"/>
    </row>
    <row r="32" spans="1:24" x14ac:dyDescent="0.2">
      <c r="A32" s="17" t="s">
        <v>4</v>
      </c>
      <c r="B32" s="11">
        <v>223118</v>
      </c>
      <c r="C32" s="16">
        <v>161.6</v>
      </c>
      <c r="D32" s="11">
        <f>SUM(D29:D31)</f>
        <v>252614.43000000002</v>
      </c>
      <c r="E32" s="16">
        <v>193.06092611981936</v>
      </c>
      <c r="F32" s="15">
        <v>13.776040874221463</v>
      </c>
      <c r="G32" s="14">
        <f>SUM(G29:G31)</f>
        <v>993.43</v>
      </c>
      <c r="H32" s="13">
        <v>859.79300000000001</v>
      </c>
      <c r="I32" s="13">
        <v>125.25736999999999</v>
      </c>
      <c r="J32" s="13">
        <v>2.7929800000000005</v>
      </c>
      <c r="K32" s="13">
        <v>124.56408</v>
      </c>
      <c r="L32" s="13">
        <v>176.57826</v>
      </c>
      <c r="M32" s="13">
        <v>59.713250000000002</v>
      </c>
      <c r="N32" s="13">
        <v>1.9200200000000001</v>
      </c>
      <c r="O32" s="13">
        <v>14.402900000000001</v>
      </c>
      <c r="P32" s="11">
        <f>SUM(P29:P31)</f>
        <v>173907.20000000001</v>
      </c>
      <c r="Q32" s="11">
        <f>SUM(Q29:Q31)</f>
        <v>52486.080000000002</v>
      </c>
      <c r="S32" s="11"/>
      <c r="T32" s="11"/>
      <c r="U32" s="11"/>
      <c r="V32" s="11"/>
      <c r="W32" s="11"/>
      <c r="X32" s="11"/>
    </row>
    <row r="33" spans="1:24" x14ac:dyDescent="0.2">
      <c r="A33" s="18" t="s">
        <v>3</v>
      </c>
      <c r="B33" s="11">
        <v>810422</v>
      </c>
      <c r="C33" s="16">
        <v>190.8</v>
      </c>
      <c r="D33" s="11">
        <f>D24+D28+D32</f>
        <v>897229.70000000007</v>
      </c>
      <c r="E33" s="16">
        <v>225.1467156693364</v>
      </c>
      <c r="F33" s="15">
        <v>18.126753369965456</v>
      </c>
      <c r="G33" s="14">
        <f>G24+G28+G32</f>
        <v>1849.6999999999998</v>
      </c>
      <c r="H33" s="13">
        <v>3054.9070000000002</v>
      </c>
      <c r="I33" s="13">
        <v>452.35874999999999</v>
      </c>
      <c r="J33" s="13">
        <v>9.0677200000000013</v>
      </c>
      <c r="K33" s="13">
        <v>435.80323000000004</v>
      </c>
      <c r="L33" s="13">
        <v>572.2664400000001</v>
      </c>
      <c r="M33" s="13">
        <v>276.67657000000003</v>
      </c>
      <c r="N33" s="13">
        <v>7.4413999999999998</v>
      </c>
      <c r="O33" s="13">
        <v>40.845289999999999</v>
      </c>
      <c r="P33" s="11">
        <f>P24+P28+P32</f>
        <v>731242.22</v>
      </c>
      <c r="Q33" s="11">
        <f>Q24+Q28+Q32</f>
        <v>90983.47</v>
      </c>
      <c r="S33" s="11"/>
      <c r="T33" s="11"/>
      <c r="U33" s="11"/>
      <c r="V33" s="11"/>
      <c r="W33" s="11"/>
      <c r="X33" s="11"/>
    </row>
    <row r="34" spans="1:24" x14ac:dyDescent="0.2">
      <c r="A34" s="17" t="s">
        <v>2</v>
      </c>
      <c r="B34" s="11">
        <v>1921170</v>
      </c>
      <c r="C34" s="16">
        <v>188.3</v>
      </c>
      <c r="D34" s="11">
        <f>D20+D33+D7</f>
        <v>2050661.54</v>
      </c>
      <c r="E34" s="16">
        <v>205.35936610292174</v>
      </c>
      <c r="F34" s="15">
        <v>22.043883059774583</v>
      </c>
      <c r="G34" s="14">
        <f>G20+G33+G7</f>
        <v>2802.9599999999996</v>
      </c>
      <c r="H34" s="13">
        <v>8080.2060000000001</v>
      </c>
      <c r="I34" s="13">
        <v>1156.6935600000002</v>
      </c>
      <c r="J34" s="13">
        <v>22.324880000000004</v>
      </c>
      <c r="K34" s="13">
        <v>871.64310000000012</v>
      </c>
      <c r="L34" s="13">
        <v>1210.64473</v>
      </c>
      <c r="M34" s="13">
        <v>695.74105000000009</v>
      </c>
      <c r="N34" s="13">
        <v>21.316279999999999</v>
      </c>
      <c r="O34" s="13">
        <v>122.95948000000001</v>
      </c>
      <c r="P34" s="11">
        <f>P20+P33+P7</f>
        <v>1650462.79</v>
      </c>
      <c r="Q34" s="11">
        <f>Q20+Q33+Q7</f>
        <v>210570.42</v>
      </c>
      <c r="S34" s="11"/>
      <c r="T34" s="11"/>
      <c r="U34" s="11"/>
      <c r="V34" s="11"/>
      <c r="W34" s="11"/>
      <c r="X34" s="11"/>
    </row>
    <row r="35" spans="1:24" x14ac:dyDescent="0.2">
      <c r="A35" s="10" t="s">
        <v>1</v>
      </c>
      <c r="B35" s="12"/>
      <c r="C35" s="6"/>
      <c r="D35" s="9"/>
      <c r="E35" s="6"/>
      <c r="F35" s="6"/>
      <c r="G35" s="3"/>
      <c r="H35" s="3"/>
      <c r="I35" s="3"/>
      <c r="J35" s="3"/>
      <c r="K35" s="3"/>
      <c r="L35" s="3"/>
      <c r="M35" s="3"/>
      <c r="N35" s="3"/>
      <c r="O35" s="3"/>
      <c r="P35" s="11"/>
      <c r="Q35" s="11"/>
      <c r="S35" s="10"/>
      <c r="T35" s="10"/>
      <c r="U35" s="9"/>
      <c r="V35" s="9"/>
      <c r="W35" s="9"/>
      <c r="X35" s="8"/>
    </row>
    <row r="36" spans="1:24" x14ac:dyDescent="0.2">
      <c r="A36" s="7" t="s">
        <v>0</v>
      </c>
      <c r="B36" s="2">
        <v>1915902</v>
      </c>
      <c r="C36" s="6">
        <v>227</v>
      </c>
      <c r="D36" s="2">
        <f>D34-D5</f>
        <v>2044974.4000000001</v>
      </c>
      <c r="E36" s="6">
        <v>247.81449719626806</v>
      </c>
      <c r="F36" s="5">
        <v>22.107544550773397</v>
      </c>
      <c r="G36" s="4">
        <f>G34-G5</f>
        <v>2802.9599999999996</v>
      </c>
      <c r="H36" s="3">
        <v>8068.7139999999999</v>
      </c>
      <c r="I36" s="3">
        <v>1152.81756</v>
      </c>
      <c r="J36" s="3">
        <v>20.975500000000004</v>
      </c>
      <c r="K36" s="3">
        <v>871.18134000000009</v>
      </c>
      <c r="L36" s="3">
        <v>1210.54655</v>
      </c>
      <c r="M36" s="3">
        <v>692.58867000000009</v>
      </c>
      <c r="N36" s="3">
        <v>19.2301</v>
      </c>
      <c r="O36" s="3">
        <v>122.60908000000002</v>
      </c>
      <c r="P36" s="2">
        <f>P34-P5</f>
        <v>1645628.61</v>
      </c>
      <c r="Q36" s="2">
        <f>Q34-Q5</f>
        <v>210130.1</v>
      </c>
      <c r="S36" s="2"/>
      <c r="T36" s="2"/>
      <c r="U36" s="2"/>
      <c r="V36" s="2"/>
      <c r="W36" s="2"/>
      <c r="X36" s="2"/>
    </row>
  </sheetData>
  <mergeCells count="12">
    <mergeCell ref="G4:H4"/>
    <mergeCell ref="I4:Q4"/>
    <mergeCell ref="P2:Q2"/>
    <mergeCell ref="H2:H3"/>
    <mergeCell ref="I2:K2"/>
    <mergeCell ref="L2:O2"/>
    <mergeCell ref="G2:G3"/>
    <mergeCell ref="A2:A4"/>
    <mergeCell ref="B4:C4"/>
    <mergeCell ref="B2:E2"/>
    <mergeCell ref="D4:F4"/>
    <mergeCell ref="F2:F3"/>
  </mergeCells>
  <pageMargins left="0.74803149606299213" right="0.74803149606299213" top="0.6692913385826772" bottom="1.4173228346456694" header="0.51181102362204722" footer="1.1023622047244095"/>
  <pageSetup paperSize="9" orientation="portrait" cellComments="atEnd" r:id="rId1"/>
  <headerFooter alignWithMargins="0">
    <oddFooter>&amp;R&amp;D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5DEEC6-296D-4CF8-B4AA-7A1B59F33DD7}">
  <dimension ref="A1:Q35"/>
  <sheetViews>
    <sheetView workbookViewId="0"/>
  </sheetViews>
  <sheetFormatPr defaultRowHeight="11.25" x14ac:dyDescent="0.2"/>
  <cols>
    <col min="1" max="1" width="21.85546875" style="33" customWidth="1"/>
    <col min="2" max="4" width="9.42578125" style="33" customWidth="1"/>
    <col min="5" max="5" width="10.42578125" style="33" customWidth="1"/>
    <col min="6" max="7" width="9.42578125" style="33" customWidth="1"/>
    <col min="8" max="8" width="9.42578125" style="34" customWidth="1"/>
    <col min="9" max="16384" width="9.140625" style="33"/>
  </cols>
  <sheetData>
    <row r="1" spans="1:17" ht="12" thickBot="1" x14ac:dyDescent="0.25">
      <c r="A1" s="52" t="s">
        <v>62</v>
      </c>
      <c r="B1" s="51"/>
      <c r="C1" s="51"/>
      <c r="D1" s="51"/>
      <c r="E1" s="51"/>
      <c r="F1" s="50"/>
    </row>
    <row r="2" spans="1:17" x14ac:dyDescent="0.2">
      <c r="A2" s="81" t="s">
        <v>52</v>
      </c>
      <c r="B2" s="96" t="s">
        <v>61</v>
      </c>
      <c r="C2" s="96" t="s">
        <v>60</v>
      </c>
      <c r="D2" s="96" t="s">
        <v>59</v>
      </c>
      <c r="E2" s="96" t="s">
        <v>1</v>
      </c>
      <c r="F2" s="96"/>
      <c r="G2" s="96"/>
      <c r="H2" s="98" t="s">
        <v>58</v>
      </c>
    </row>
    <row r="3" spans="1:17" ht="69.75" customHeight="1" x14ac:dyDescent="0.2">
      <c r="A3" s="83"/>
      <c r="B3" s="84"/>
      <c r="C3" s="84"/>
      <c r="D3" s="84"/>
      <c r="E3" s="49" t="s">
        <v>57</v>
      </c>
      <c r="F3" s="49" t="s">
        <v>56</v>
      </c>
      <c r="G3" s="49" t="s">
        <v>55</v>
      </c>
      <c r="H3" s="99"/>
    </row>
    <row r="4" spans="1:17" x14ac:dyDescent="0.2">
      <c r="A4" s="33" t="s">
        <v>31</v>
      </c>
      <c r="B4" s="47">
        <v>151428.20000000001</v>
      </c>
      <c r="C4" s="48">
        <v>142.80000000000001</v>
      </c>
      <c r="D4" s="48">
        <f t="shared" ref="D4:D33" si="0">B4+C4</f>
        <v>151571</v>
      </c>
      <c r="E4" s="47">
        <v>7303.7</v>
      </c>
      <c r="F4" s="47">
        <v>82343.600000000006</v>
      </c>
      <c r="G4" s="47">
        <v>61923.7</v>
      </c>
      <c r="H4" s="47">
        <v>1930.9</v>
      </c>
      <c r="I4" s="47"/>
      <c r="J4" s="47"/>
      <c r="K4" s="47"/>
      <c r="L4" s="47"/>
      <c r="M4" s="35"/>
      <c r="N4" s="35"/>
      <c r="O4" s="35"/>
      <c r="P4" s="35"/>
      <c r="Q4" s="35"/>
    </row>
    <row r="5" spans="1:17" x14ac:dyDescent="0.2">
      <c r="A5" s="40" t="s">
        <v>30</v>
      </c>
      <c r="B5" s="36">
        <v>41529.599999999999</v>
      </c>
      <c r="C5" s="37">
        <v>191</v>
      </c>
      <c r="D5" s="37">
        <f t="shared" si="0"/>
        <v>41720.6</v>
      </c>
      <c r="E5" s="36">
        <v>953.4</v>
      </c>
      <c r="F5" s="36">
        <v>18506.099999999999</v>
      </c>
      <c r="G5" s="36">
        <v>22261.1</v>
      </c>
      <c r="H5" s="36">
        <v>64</v>
      </c>
      <c r="I5" s="36"/>
      <c r="J5" s="36"/>
      <c r="K5" s="36"/>
      <c r="L5" s="36"/>
      <c r="M5" s="35"/>
      <c r="N5" s="35"/>
      <c r="O5" s="35"/>
      <c r="P5" s="35"/>
      <c r="Q5" s="35"/>
    </row>
    <row r="6" spans="1:17" x14ac:dyDescent="0.2">
      <c r="A6" s="44" t="s">
        <v>29</v>
      </c>
      <c r="B6" s="45">
        <v>192957.8</v>
      </c>
      <c r="C6" s="42">
        <v>333.8</v>
      </c>
      <c r="D6" s="42">
        <f t="shared" si="0"/>
        <v>193291.59999999998</v>
      </c>
      <c r="E6" s="45">
        <v>8257.1</v>
      </c>
      <c r="F6" s="45">
        <v>100849.7</v>
      </c>
      <c r="G6" s="45">
        <v>84184.8</v>
      </c>
      <c r="H6" s="45">
        <v>1994.9</v>
      </c>
      <c r="I6" s="45"/>
      <c r="J6" s="45"/>
      <c r="K6" s="45"/>
      <c r="L6" s="45"/>
      <c r="M6" s="35"/>
      <c r="N6" s="35"/>
      <c r="O6" s="35"/>
      <c r="P6" s="35"/>
      <c r="Q6" s="35"/>
    </row>
    <row r="7" spans="1:17" x14ac:dyDescent="0.2">
      <c r="A7" s="40" t="s">
        <v>28</v>
      </c>
      <c r="B7" s="36">
        <v>19924.2</v>
      </c>
      <c r="C7" s="37">
        <v>64.7</v>
      </c>
      <c r="D7" s="37">
        <f t="shared" si="0"/>
        <v>19988.900000000001</v>
      </c>
      <c r="E7" s="36" t="s">
        <v>54</v>
      </c>
      <c r="F7" s="36">
        <v>14218.4</v>
      </c>
      <c r="G7" s="36">
        <v>5770.5</v>
      </c>
      <c r="H7" s="36" t="s">
        <v>54</v>
      </c>
      <c r="I7" s="36"/>
      <c r="J7" s="36"/>
      <c r="K7" s="36"/>
      <c r="L7" s="36"/>
      <c r="M7" s="35"/>
      <c r="N7" s="35"/>
      <c r="O7" s="35"/>
      <c r="P7" s="35"/>
      <c r="Q7" s="35"/>
    </row>
    <row r="8" spans="1:17" x14ac:dyDescent="0.2">
      <c r="A8" s="40" t="s">
        <v>27</v>
      </c>
      <c r="B8" s="36">
        <v>13498.1</v>
      </c>
      <c r="C8" s="37">
        <v>56.4</v>
      </c>
      <c r="D8" s="37">
        <f t="shared" si="0"/>
        <v>13554.5</v>
      </c>
      <c r="E8" s="36">
        <v>298.5</v>
      </c>
      <c r="F8" s="36">
        <v>5030.1000000000004</v>
      </c>
      <c r="G8" s="36">
        <v>8225.9</v>
      </c>
      <c r="H8" s="36">
        <v>420.1</v>
      </c>
      <c r="I8" s="36"/>
      <c r="J8" s="36"/>
      <c r="K8" s="36"/>
      <c r="L8" s="36"/>
      <c r="M8" s="35"/>
      <c r="N8" s="35"/>
      <c r="O8" s="35"/>
      <c r="P8" s="35"/>
      <c r="Q8" s="35"/>
    </row>
    <row r="9" spans="1:17" x14ac:dyDescent="0.2">
      <c r="A9" s="40" t="s">
        <v>26</v>
      </c>
      <c r="B9" s="36">
        <v>13931.1</v>
      </c>
      <c r="C9" s="37">
        <v>12.9</v>
      </c>
      <c r="D9" s="37">
        <f t="shared" si="0"/>
        <v>13944</v>
      </c>
      <c r="E9" s="36" t="s">
        <v>54</v>
      </c>
      <c r="F9" s="36">
        <v>1558.8</v>
      </c>
      <c r="G9" s="36">
        <v>12385.2</v>
      </c>
      <c r="H9" s="36" t="s">
        <v>54</v>
      </c>
      <c r="I9" s="36"/>
      <c r="J9" s="36"/>
      <c r="K9" s="36"/>
      <c r="L9" s="36"/>
      <c r="M9" s="35"/>
      <c r="N9" s="35"/>
      <c r="O9" s="35"/>
      <c r="P9" s="35"/>
      <c r="Q9" s="35"/>
    </row>
    <row r="10" spans="1:17" x14ac:dyDescent="0.2">
      <c r="A10" s="43" t="s">
        <v>25</v>
      </c>
      <c r="B10" s="45">
        <v>47353.4</v>
      </c>
      <c r="C10" s="42">
        <v>134</v>
      </c>
      <c r="D10" s="42">
        <f t="shared" si="0"/>
        <v>47487.4</v>
      </c>
      <c r="E10" s="45">
        <v>298.5</v>
      </c>
      <c r="F10" s="45">
        <v>20807.3</v>
      </c>
      <c r="G10" s="45">
        <v>26381.599999999999</v>
      </c>
      <c r="H10" s="45">
        <v>420.1</v>
      </c>
      <c r="I10" s="45"/>
      <c r="J10" s="45"/>
      <c r="K10" s="45"/>
      <c r="L10" s="45"/>
      <c r="M10" s="35"/>
      <c r="N10" s="35"/>
      <c r="O10" s="35"/>
      <c r="P10" s="35"/>
      <c r="Q10" s="35"/>
    </row>
    <row r="11" spans="1:17" x14ac:dyDescent="0.2">
      <c r="A11" s="40" t="s">
        <v>24</v>
      </c>
      <c r="B11" s="36">
        <v>23354.1</v>
      </c>
      <c r="C11" s="37">
        <v>25</v>
      </c>
      <c r="D11" s="37">
        <f t="shared" si="0"/>
        <v>23379.1</v>
      </c>
      <c r="E11" s="36" t="s">
        <v>54</v>
      </c>
      <c r="F11" s="36">
        <v>14212.1</v>
      </c>
      <c r="G11" s="36">
        <v>9167</v>
      </c>
      <c r="H11" s="36">
        <v>42.5</v>
      </c>
      <c r="I11" s="36"/>
      <c r="J11" s="36"/>
      <c r="K11" s="36"/>
      <c r="L11" s="36"/>
      <c r="M11" s="35"/>
      <c r="N11" s="35"/>
      <c r="O11" s="35"/>
      <c r="P11" s="35"/>
      <c r="Q11" s="35"/>
    </row>
    <row r="12" spans="1:17" x14ac:dyDescent="0.2">
      <c r="A12" s="46" t="s">
        <v>23</v>
      </c>
      <c r="B12" s="36">
        <v>12585.4</v>
      </c>
      <c r="C12" s="37">
        <v>11.7</v>
      </c>
      <c r="D12" s="37">
        <f t="shared" si="0"/>
        <v>12597.1</v>
      </c>
      <c r="E12" s="36">
        <v>0.5</v>
      </c>
      <c r="F12" s="36">
        <v>1478.6</v>
      </c>
      <c r="G12" s="36">
        <v>10534.6</v>
      </c>
      <c r="H12" s="36" t="s">
        <v>54</v>
      </c>
      <c r="I12" s="36"/>
      <c r="J12" s="36"/>
      <c r="K12" s="36"/>
      <c r="L12" s="36"/>
      <c r="M12" s="35"/>
      <c r="N12" s="35"/>
      <c r="O12" s="35"/>
      <c r="P12" s="35"/>
      <c r="Q12" s="35"/>
    </row>
    <row r="13" spans="1:17" x14ac:dyDescent="0.2">
      <c r="A13" s="40" t="s">
        <v>22</v>
      </c>
      <c r="B13" s="36">
        <v>13627.5</v>
      </c>
      <c r="C13" s="37">
        <v>12.2</v>
      </c>
      <c r="D13" s="37">
        <f t="shared" si="0"/>
        <v>13639.7</v>
      </c>
      <c r="E13" s="36" t="s">
        <v>54</v>
      </c>
      <c r="F13" s="36">
        <v>342.7</v>
      </c>
      <c r="G13" s="36">
        <v>13297</v>
      </c>
      <c r="H13" s="36" t="s">
        <v>54</v>
      </c>
      <c r="I13" s="36"/>
      <c r="J13" s="36"/>
      <c r="K13" s="36"/>
      <c r="L13" s="36"/>
      <c r="M13" s="35"/>
      <c r="N13" s="35"/>
      <c r="O13" s="35"/>
      <c r="P13" s="35"/>
      <c r="Q13" s="35"/>
    </row>
    <row r="14" spans="1:17" x14ac:dyDescent="0.2">
      <c r="A14" s="43" t="s">
        <v>21</v>
      </c>
      <c r="B14" s="45">
        <v>49567</v>
      </c>
      <c r="C14" s="42">
        <v>48.9</v>
      </c>
      <c r="D14" s="42">
        <f t="shared" si="0"/>
        <v>49615.9</v>
      </c>
      <c r="E14" s="41">
        <v>0.5</v>
      </c>
      <c r="F14" s="45">
        <v>16033.4</v>
      </c>
      <c r="G14" s="45">
        <v>32998.6</v>
      </c>
      <c r="H14" s="45">
        <v>42.5</v>
      </c>
      <c r="I14" s="41"/>
      <c r="J14" s="45"/>
      <c r="K14" s="45"/>
      <c r="L14" s="45"/>
      <c r="M14" s="35"/>
      <c r="N14" s="35"/>
      <c r="O14" s="35"/>
      <c r="P14" s="35"/>
      <c r="Q14" s="35"/>
    </row>
    <row r="15" spans="1:17" x14ac:dyDescent="0.2">
      <c r="A15" s="40" t="s">
        <v>20</v>
      </c>
      <c r="B15" s="36">
        <v>13985.4</v>
      </c>
      <c r="C15" s="37">
        <v>61.7</v>
      </c>
      <c r="D15" s="37">
        <f t="shared" si="0"/>
        <v>14047.1</v>
      </c>
      <c r="E15" s="36">
        <v>15.1</v>
      </c>
      <c r="F15" s="36">
        <v>3481.5</v>
      </c>
      <c r="G15" s="36">
        <v>10550.5</v>
      </c>
      <c r="H15" s="36">
        <v>97.3</v>
      </c>
      <c r="I15" s="36"/>
      <c r="J15" s="36"/>
      <c r="K15" s="36"/>
      <c r="L15" s="36"/>
      <c r="M15" s="35"/>
      <c r="N15" s="35"/>
      <c r="O15" s="35"/>
      <c r="P15" s="35"/>
      <c r="Q15" s="35"/>
    </row>
    <row r="16" spans="1:17" x14ac:dyDescent="0.2">
      <c r="A16" s="40" t="s">
        <v>19</v>
      </c>
      <c r="B16" s="36">
        <v>10659.2</v>
      </c>
      <c r="C16" s="37">
        <v>20.100000000000001</v>
      </c>
      <c r="D16" s="37">
        <f t="shared" si="0"/>
        <v>10679.300000000001</v>
      </c>
      <c r="E16" s="36" t="s">
        <v>54</v>
      </c>
      <c r="F16" s="36">
        <v>4899.6000000000004</v>
      </c>
      <c r="G16" s="36">
        <v>5779.7</v>
      </c>
      <c r="H16" s="36" t="s">
        <v>54</v>
      </c>
      <c r="I16" s="36"/>
      <c r="J16" s="36"/>
      <c r="K16" s="36"/>
      <c r="L16" s="36"/>
      <c r="M16" s="35"/>
      <c r="N16" s="35"/>
      <c r="O16" s="35"/>
      <c r="P16" s="35"/>
      <c r="Q16" s="35"/>
    </row>
    <row r="17" spans="1:17" x14ac:dyDescent="0.2">
      <c r="A17" s="40" t="s">
        <v>18</v>
      </c>
      <c r="B17" s="36">
        <v>6025.7</v>
      </c>
      <c r="C17" s="37">
        <v>83.2</v>
      </c>
      <c r="D17" s="37">
        <f t="shared" si="0"/>
        <v>6108.9</v>
      </c>
      <c r="E17" s="36" t="s">
        <v>54</v>
      </c>
      <c r="F17" s="36">
        <v>3893.3</v>
      </c>
      <c r="G17" s="36">
        <v>2215.6</v>
      </c>
      <c r="H17" s="36" t="s">
        <v>54</v>
      </c>
      <c r="I17" s="36"/>
      <c r="J17" s="36"/>
      <c r="K17" s="36"/>
      <c r="L17" s="36"/>
      <c r="M17" s="35"/>
      <c r="N17" s="35"/>
      <c r="O17" s="35"/>
      <c r="P17" s="35"/>
      <c r="Q17" s="35"/>
    </row>
    <row r="18" spans="1:17" x14ac:dyDescent="0.2">
      <c r="A18" s="43" t="s">
        <v>17</v>
      </c>
      <c r="B18" s="45">
        <v>30670.3</v>
      </c>
      <c r="C18" s="42">
        <v>165</v>
      </c>
      <c r="D18" s="42">
        <f t="shared" si="0"/>
        <v>30835.3</v>
      </c>
      <c r="E18" s="45">
        <v>15.1</v>
      </c>
      <c r="F18" s="45">
        <v>12274.4</v>
      </c>
      <c r="G18" s="45">
        <v>18545.8</v>
      </c>
      <c r="H18" s="45">
        <v>97.3</v>
      </c>
      <c r="I18" s="45"/>
      <c r="J18" s="45"/>
      <c r="K18" s="45"/>
      <c r="L18" s="45"/>
      <c r="M18" s="35"/>
      <c r="N18" s="35"/>
      <c r="O18" s="35"/>
      <c r="P18" s="35"/>
      <c r="Q18" s="35"/>
    </row>
    <row r="19" spans="1:17" x14ac:dyDescent="0.2">
      <c r="A19" s="44" t="s">
        <v>16</v>
      </c>
      <c r="B19" s="45">
        <v>127590.7</v>
      </c>
      <c r="C19" s="42">
        <v>347.9</v>
      </c>
      <c r="D19" s="42">
        <f t="shared" si="0"/>
        <v>127938.59999999999</v>
      </c>
      <c r="E19" s="45">
        <v>314.10000000000002</v>
      </c>
      <c r="F19" s="45">
        <v>49115.1</v>
      </c>
      <c r="G19" s="45">
        <v>77926</v>
      </c>
      <c r="H19" s="45">
        <v>559.9</v>
      </c>
      <c r="I19" s="45"/>
      <c r="J19" s="45"/>
      <c r="K19" s="45"/>
      <c r="L19" s="45"/>
      <c r="M19" s="35"/>
      <c r="N19" s="35"/>
      <c r="O19" s="35"/>
      <c r="P19" s="35"/>
      <c r="Q19" s="35"/>
    </row>
    <row r="20" spans="1:17" x14ac:dyDescent="0.2">
      <c r="A20" s="40" t="s">
        <v>15</v>
      </c>
      <c r="B20" s="36">
        <v>24564.799999999999</v>
      </c>
      <c r="C20" s="37">
        <v>95.7</v>
      </c>
      <c r="D20" s="37">
        <f t="shared" si="0"/>
        <v>24660.5</v>
      </c>
      <c r="E20" s="36">
        <v>16.5</v>
      </c>
      <c r="F20" s="36">
        <v>20394.099999999999</v>
      </c>
      <c r="G20" s="36">
        <v>4249.8999999999996</v>
      </c>
      <c r="H20" s="36" t="s">
        <v>54</v>
      </c>
      <c r="I20" s="36"/>
      <c r="J20" s="36"/>
      <c r="K20" s="36"/>
      <c r="L20" s="36"/>
      <c r="M20" s="35"/>
      <c r="N20" s="35"/>
      <c r="O20" s="35"/>
      <c r="P20" s="35"/>
      <c r="Q20" s="35"/>
    </row>
    <row r="21" spans="1:17" x14ac:dyDescent="0.2">
      <c r="A21" s="40" t="s">
        <v>14</v>
      </c>
      <c r="B21" s="36">
        <v>10421.5</v>
      </c>
      <c r="C21" s="37">
        <v>21.8</v>
      </c>
      <c r="D21" s="37">
        <f t="shared" si="0"/>
        <v>10443.299999999999</v>
      </c>
      <c r="E21" s="36" t="s">
        <v>54</v>
      </c>
      <c r="F21" s="36">
        <v>911.7</v>
      </c>
      <c r="G21" s="36">
        <v>9531.6</v>
      </c>
      <c r="H21" s="36" t="s">
        <v>54</v>
      </c>
      <c r="I21" s="36"/>
      <c r="J21" s="36"/>
      <c r="K21" s="36"/>
      <c r="L21" s="36"/>
      <c r="M21" s="35"/>
      <c r="N21" s="35"/>
      <c r="O21" s="35"/>
      <c r="P21" s="35"/>
      <c r="Q21" s="35"/>
    </row>
    <row r="22" spans="1:17" x14ac:dyDescent="0.2">
      <c r="A22" s="40" t="s">
        <v>13</v>
      </c>
      <c r="B22" s="36">
        <v>5088.8999999999996</v>
      </c>
      <c r="C22" s="37">
        <v>9.6</v>
      </c>
      <c r="D22" s="37">
        <f t="shared" si="0"/>
        <v>5098.5</v>
      </c>
      <c r="E22" s="36" t="s">
        <v>54</v>
      </c>
      <c r="F22" s="36">
        <v>916.8</v>
      </c>
      <c r="G22" s="36">
        <v>4181.7</v>
      </c>
      <c r="H22" s="36" t="s">
        <v>54</v>
      </c>
      <c r="I22" s="36"/>
      <c r="J22" s="36"/>
      <c r="K22" s="36"/>
      <c r="L22" s="36"/>
      <c r="M22" s="35"/>
      <c r="N22" s="35"/>
      <c r="O22" s="35"/>
      <c r="P22" s="35"/>
      <c r="Q22" s="35"/>
    </row>
    <row r="23" spans="1:17" x14ac:dyDescent="0.2">
      <c r="A23" s="43" t="s">
        <v>12</v>
      </c>
      <c r="B23" s="45">
        <v>40075.199999999997</v>
      </c>
      <c r="C23" s="42">
        <v>127.1</v>
      </c>
      <c r="D23" s="42">
        <f t="shared" si="0"/>
        <v>40202.299999999996</v>
      </c>
      <c r="E23" s="45">
        <v>16.5</v>
      </c>
      <c r="F23" s="45">
        <v>22222.6</v>
      </c>
      <c r="G23" s="45">
        <v>17963.2</v>
      </c>
      <c r="H23" s="45" t="s">
        <v>54</v>
      </c>
      <c r="I23" s="45"/>
      <c r="J23" s="45"/>
      <c r="K23" s="45"/>
      <c r="L23" s="45"/>
      <c r="M23" s="35"/>
      <c r="N23" s="35"/>
      <c r="O23" s="35"/>
      <c r="P23" s="35"/>
      <c r="Q23" s="35"/>
    </row>
    <row r="24" spans="1:17" x14ac:dyDescent="0.2">
      <c r="A24" s="40" t="s">
        <v>11</v>
      </c>
      <c r="B24" s="36">
        <v>24304.5</v>
      </c>
      <c r="C24" s="37">
        <v>279.89999999999998</v>
      </c>
      <c r="D24" s="37">
        <f t="shared" si="0"/>
        <v>24584.400000000001</v>
      </c>
      <c r="E24" s="36">
        <v>25</v>
      </c>
      <c r="F24" s="36">
        <v>3563</v>
      </c>
      <c r="G24" s="36">
        <v>20996.400000000001</v>
      </c>
      <c r="H24" s="36" t="s">
        <v>54</v>
      </c>
      <c r="I24" s="36"/>
      <c r="J24" s="36"/>
      <c r="K24" s="36"/>
      <c r="L24" s="36"/>
      <c r="M24" s="35"/>
      <c r="N24" s="35"/>
      <c r="O24" s="35"/>
      <c r="P24" s="35"/>
      <c r="Q24" s="35"/>
    </row>
    <row r="25" spans="1:17" x14ac:dyDescent="0.2">
      <c r="A25" s="40" t="s">
        <v>10</v>
      </c>
      <c r="B25" s="36">
        <v>15513.7</v>
      </c>
      <c r="C25" s="37">
        <v>87.9</v>
      </c>
      <c r="D25" s="37">
        <f t="shared" si="0"/>
        <v>15601.6</v>
      </c>
      <c r="E25" s="36" t="s">
        <v>54</v>
      </c>
      <c r="F25" s="36">
        <v>3679</v>
      </c>
      <c r="G25" s="36">
        <v>11922.6</v>
      </c>
      <c r="H25" s="36">
        <v>56.3</v>
      </c>
      <c r="I25" s="36"/>
      <c r="J25" s="36"/>
      <c r="K25" s="36"/>
      <c r="L25" s="36"/>
      <c r="M25" s="35"/>
      <c r="N25" s="35"/>
      <c r="O25" s="35"/>
      <c r="P25" s="35"/>
      <c r="Q25" s="35"/>
    </row>
    <row r="26" spans="1:17" x14ac:dyDescent="0.2">
      <c r="A26" s="40" t="s">
        <v>9</v>
      </c>
      <c r="B26" s="36">
        <v>17627</v>
      </c>
      <c r="C26" s="37">
        <v>270.2</v>
      </c>
      <c r="D26" s="37">
        <f t="shared" si="0"/>
        <v>17897.2</v>
      </c>
      <c r="E26" s="36">
        <v>287.2</v>
      </c>
      <c r="F26" s="36">
        <v>4139.6000000000004</v>
      </c>
      <c r="G26" s="36">
        <v>13470.4</v>
      </c>
      <c r="H26" s="36" t="s">
        <v>54</v>
      </c>
      <c r="I26" s="36"/>
      <c r="J26" s="36"/>
      <c r="K26" s="36"/>
      <c r="L26" s="36"/>
      <c r="M26" s="35"/>
      <c r="N26" s="35"/>
      <c r="O26" s="35"/>
      <c r="P26" s="35"/>
      <c r="Q26" s="35"/>
    </row>
    <row r="27" spans="1:17" x14ac:dyDescent="0.2">
      <c r="A27" s="43" t="s">
        <v>8</v>
      </c>
      <c r="B27" s="41">
        <v>57445.2</v>
      </c>
      <c r="C27" s="42">
        <v>638</v>
      </c>
      <c r="D27" s="42">
        <f t="shared" si="0"/>
        <v>58083.199999999997</v>
      </c>
      <c r="E27" s="41">
        <v>312.2</v>
      </c>
      <c r="F27" s="41">
        <v>11381.6</v>
      </c>
      <c r="G27" s="41">
        <v>46389.4</v>
      </c>
      <c r="H27" s="41">
        <v>56.3</v>
      </c>
      <c r="I27" s="41"/>
      <c r="J27" s="41"/>
      <c r="K27" s="41"/>
      <c r="L27" s="41"/>
      <c r="M27" s="35"/>
      <c r="N27" s="35"/>
      <c r="O27" s="35"/>
      <c r="P27" s="35"/>
      <c r="Q27" s="35"/>
    </row>
    <row r="28" spans="1:17" x14ac:dyDescent="0.2">
      <c r="A28" s="40" t="s">
        <v>7</v>
      </c>
      <c r="B28" s="36">
        <v>17543.7</v>
      </c>
      <c r="C28" s="37">
        <v>159.80000000000001</v>
      </c>
      <c r="D28" s="37">
        <f t="shared" si="0"/>
        <v>17703.5</v>
      </c>
      <c r="E28" s="36">
        <v>12.3</v>
      </c>
      <c r="F28" s="36">
        <v>11547.3</v>
      </c>
      <c r="G28" s="36">
        <v>6143.9</v>
      </c>
      <c r="H28" s="36">
        <v>25.1</v>
      </c>
      <c r="I28" s="36"/>
      <c r="J28" s="36"/>
      <c r="K28" s="36"/>
      <c r="L28" s="36"/>
      <c r="M28" s="35"/>
      <c r="N28" s="35"/>
      <c r="O28" s="35"/>
      <c r="P28" s="35"/>
      <c r="Q28" s="35"/>
    </row>
    <row r="29" spans="1:17" x14ac:dyDescent="0.2">
      <c r="A29" s="40" t="s">
        <v>6</v>
      </c>
      <c r="B29" s="36">
        <v>14947.4</v>
      </c>
      <c r="C29" s="37">
        <v>134</v>
      </c>
      <c r="D29" s="37">
        <f t="shared" si="0"/>
        <v>15081.4</v>
      </c>
      <c r="E29" s="36" t="s">
        <v>54</v>
      </c>
      <c r="F29" s="36">
        <v>5996.8</v>
      </c>
      <c r="G29" s="36">
        <v>9084.6</v>
      </c>
      <c r="H29" s="36" t="s">
        <v>54</v>
      </c>
      <c r="I29" s="36"/>
      <c r="J29" s="36"/>
      <c r="K29" s="36"/>
      <c r="L29" s="36"/>
      <c r="M29" s="35"/>
      <c r="N29" s="35"/>
      <c r="O29" s="35"/>
      <c r="P29" s="35"/>
      <c r="Q29" s="35"/>
    </row>
    <row r="30" spans="1:17" x14ac:dyDescent="0.2">
      <c r="A30" s="40" t="s">
        <v>5</v>
      </c>
      <c r="B30" s="36">
        <v>21711.3</v>
      </c>
      <c r="C30" s="37">
        <v>52</v>
      </c>
      <c r="D30" s="37">
        <f t="shared" si="0"/>
        <v>21763.3</v>
      </c>
      <c r="E30" s="36">
        <v>20</v>
      </c>
      <c r="F30" s="36">
        <v>20316.3</v>
      </c>
      <c r="G30" s="36">
        <v>1427</v>
      </c>
      <c r="H30" s="36">
        <v>251.2</v>
      </c>
      <c r="I30" s="36"/>
      <c r="J30" s="36"/>
      <c r="K30" s="36"/>
      <c r="L30" s="36"/>
      <c r="M30" s="35"/>
      <c r="N30" s="35"/>
      <c r="O30" s="35"/>
      <c r="P30" s="35"/>
      <c r="Q30" s="35"/>
    </row>
    <row r="31" spans="1:17" x14ac:dyDescent="0.2">
      <c r="A31" s="43" t="s">
        <v>4</v>
      </c>
      <c r="B31" s="41">
        <v>54202.400000000001</v>
      </c>
      <c r="C31" s="42">
        <v>345.8</v>
      </c>
      <c r="D31" s="42">
        <f t="shared" si="0"/>
        <v>54548.200000000004</v>
      </c>
      <c r="E31" s="41">
        <v>32.299999999999997</v>
      </c>
      <c r="F31" s="41">
        <v>37860.400000000001</v>
      </c>
      <c r="G31" s="41">
        <v>16655.5</v>
      </c>
      <c r="H31" s="41">
        <v>276.3</v>
      </c>
      <c r="I31" s="41"/>
      <c r="J31" s="41"/>
      <c r="K31" s="41"/>
      <c r="L31" s="41"/>
      <c r="M31" s="35"/>
      <c r="N31" s="35"/>
      <c r="O31" s="35"/>
      <c r="P31" s="35"/>
      <c r="Q31" s="35"/>
    </row>
    <row r="32" spans="1:17" x14ac:dyDescent="0.2">
      <c r="A32" s="44" t="s">
        <v>3</v>
      </c>
      <c r="B32" s="41">
        <v>151722.79999999999</v>
      </c>
      <c r="C32" s="42">
        <v>1110.9000000000001</v>
      </c>
      <c r="D32" s="42">
        <f t="shared" si="0"/>
        <v>152833.69999999998</v>
      </c>
      <c r="E32" s="41">
        <v>361</v>
      </c>
      <c r="F32" s="41">
        <v>71464.600000000006</v>
      </c>
      <c r="G32" s="41">
        <v>81008.100000000006</v>
      </c>
      <c r="H32" s="41">
        <v>332.6</v>
      </c>
      <c r="I32" s="41"/>
      <c r="J32" s="41"/>
      <c r="K32" s="41"/>
      <c r="L32" s="41"/>
      <c r="M32" s="35"/>
      <c r="N32" s="35"/>
      <c r="O32" s="35"/>
      <c r="P32" s="35"/>
      <c r="Q32" s="35"/>
    </row>
    <row r="33" spans="1:17" x14ac:dyDescent="0.2">
      <c r="A33" s="43" t="s">
        <v>2</v>
      </c>
      <c r="B33" s="41">
        <v>472271.3</v>
      </c>
      <c r="C33" s="42">
        <v>1792.6</v>
      </c>
      <c r="D33" s="42">
        <f t="shared" si="0"/>
        <v>474063.89999999997</v>
      </c>
      <c r="E33" s="41">
        <v>8932.2000000000007</v>
      </c>
      <c r="F33" s="41">
        <v>221429.4</v>
      </c>
      <c r="G33" s="41">
        <v>243118.9</v>
      </c>
      <c r="H33" s="41">
        <v>2887.4</v>
      </c>
      <c r="I33" s="41"/>
      <c r="J33" s="41"/>
      <c r="K33" s="41"/>
      <c r="L33" s="41"/>
      <c r="M33" s="35"/>
      <c r="N33" s="35"/>
      <c r="O33" s="35"/>
      <c r="P33" s="35"/>
      <c r="Q33" s="35"/>
    </row>
    <row r="34" spans="1:17" x14ac:dyDescent="0.2">
      <c r="A34" s="40" t="s">
        <v>1</v>
      </c>
      <c r="I34" s="35"/>
      <c r="J34" s="35"/>
      <c r="K34" s="35"/>
      <c r="L34" s="39"/>
      <c r="M34" s="35"/>
      <c r="N34" s="35"/>
      <c r="O34" s="35"/>
      <c r="P34" s="35"/>
      <c r="Q34" s="35"/>
    </row>
    <row r="35" spans="1:17" x14ac:dyDescent="0.2">
      <c r="A35" s="38" t="s">
        <v>0</v>
      </c>
      <c r="B35" s="36">
        <f t="shared" ref="B35:H35" si="1">B33-B4</f>
        <v>320843.09999999998</v>
      </c>
      <c r="C35" s="37">
        <f t="shared" si="1"/>
        <v>1649.8</v>
      </c>
      <c r="D35" s="37">
        <f t="shared" si="1"/>
        <v>322492.89999999997</v>
      </c>
      <c r="E35" s="36">
        <f t="shared" si="1"/>
        <v>1628.5000000000009</v>
      </c>
      <c r="F35" s="36">
        <f t="shared" si="1"/>
        <v>139085.79999999999</v>
      </c>
      <c r="G35" s="36">
        <f t="shared" si="1"/>
        <v>181195.2</v>
      </c>
      <c r="H35" s="36">
        <f t="shared" si="1"/>
        <v>956.5</v>
      </c>
      <c r="I35" s="19"/>
      <c r="J35" s="19"/>
      <c r="K35" s="19"/>
      <c r="L35" s="19"/>
      <c r="M35" s="35"/>
      <c r="N35" s="35"/>
      <c r="O35" s="35"/>
      <c r="P35" s="35"/>
      <c r="Q35" s="35"/>
    </row>
  </sheetData>
  <mergeCells count="6">
    <mergeCell ref="E2:G2"/>
    <mergeCell ref="H2:H3"/>
    <mergeCell ref="A2:A3"/>
    <mergeCell ref="B2:B3"/>
    <mergeCell ref="C2:C3"/>
    <mergeCell ref="D2:D3"/>
  </mergeCells>
  <pageMargins left="0.74803149606299213" right="0.74803149606299213" top="0.6692913385826772" bottom="1.4173228346456694" header="0.51181102362204722" footer="1.1023622047244095"/>
  <pageSetup paperSize="9" orientation="portrait" cellComments="atEnd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BB546C-7313-406B-8511-929670FD0DD5}">
  <dimension ref="A1:AB36"/>
  <sheetViews>
    <sheetView workbookViewId="0"/>
  </sheetViews>
  <sheetFormatPr defaultRowHeight="11.25" x14ac:dyDescent="0.2"/>
  <cols>
    <col min="1" max="1" width="21.85546875" style="1" customWidth="1"/>
    <col min="2" max="6" width="10.5703125" style="1" customWidth="1"/>
    <col min="7" max="7" width="13.140625" style="1" customWidth="1"/>
    <col min="8" max="14" width="9.42578125" style="1" customWidth="1"/>
    <col min="15" max="16384" width="9.140625" style="1"/>
  </cols>
  <sheetData>
    <row r="1" spans="1:28" ht="12" thickBot="1" x14ac:dyDescent="0.25">
      <c r="A1" s="71" t="s">
        <v>81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P1" s="70"/>
      <c r="Q1" s="69"/>
      <c r="R1" s="69"/>
      <c r="S1" s="69"/>
      <c r="T1" s="53"/>
      <c r="U1" s="53"/>
      <c r="V1" s="53"/>
      <c r="W1" s="53"/>
      <c r="X1" s="53"/>
      <c r="Y1" s="69"/>
      <c r="Z1" s="53"/>
      <c r="AA1" s="53"/>
      <c r="AB1" s="53"/>
    </row>
    <row r="2" spans="1:28" ht="36" customHeight="1" x14ac:dyDescent="0.2">
      <c r="A2" s="81" t="s">
        <v>52</v>
      </c>
      <c r="B2" s="86" t="s">
        <v>80</v>
      </c>
      <c r="C2" s="94"/>
      <c r="D2" s="94"/>
      <c r="E2" s="94"/>
      <c r="F2" s="94"/>
      <c r="G2" s="81"/>
      <c r="H2" s="100" t="s">
        <v>79</v>
      </c>
      <c r="I2" s="101"/>
      <c r="J2" s="102"/>
      <c r="K2" s="81" t="s">
        <v>78</v>
      </c>
      <c r="L2" s="86"/>
      <c r="M2" s="86" t="s">
        <v>77</v>
      </c>
      <c r="N2" s="94"/>
      <c r="P2" s="66"/>
      <c r="Q2" s="66"/>
      <c r="R2" s="66"/>
      <c r="S2" s="68"/>
      <c r="T2" s="53"/>
      <c r="U2" s="53"/>
      <c r="V2" s="53"/>
      <c r="W2" s="53"/>
      <c r="X2" s="53"/>
      <c r="Y2" s="67"/>
      <c r="Z2" s="66"/>
      <c r="AA2" s="66"/>
      <c r="AB2" s="66"/>
    </row>
    <row r="3" spans="1:28" ht="18.75" customHeight="1" x14ac:dyDescent="0.2">
      <c r="A3" s="92"/>
      <c r="B3" s="84" t="s">
        <v>44</v>
      </c>
      <c r="C3" s="89" t="s">
        <v>76</v>
      </c>
      <c r="D3" s="93"/>
      <c r="E3" s="93"/>
      <c r="F3" s="93"/>
      <c r="G3" s="93"/>
      <c r="H3" s="103"/>
      <c r="I3" s="104"/>
      <c r="J3" s="82"/>
      <c r="K3" s="92" t="s">
        <v>44</v>
      </c>
      <c r="L3" s="89" t="s">
        <v>75</v>
      </c>
      <c r="M3" s="84" t="s">
        <v>74</v>
      </c>
      <c r="N3" s="89" t="s">
        <v>73</v>
      </c>
      <c r="P3" s="66"/>
      <c r="Q3" s="66"/>
      <c r="R3" s="66"/>
      <c r="S3" s="68"/>
      <c r="T3" s="53"/>
      <c r="U3" s="53"/>
      <c r="V3" s="53"/>
      <c r="W3" s="53"/>
      <c r="X3" s="53"/>
      <c r="Y3" s="67"/>
      <c r="Z3" s="66"/>
      <c r="AA3" s="66"/>
      <c r="AB3" s="66"/>
    </row>
    <row r="4" spans="1:28" ht="67.5" x14ac:dyDescent="0.2">
      <c r="A4" s="92"/>
      <c r="B4" s="84"/>
      <c r="C4" s="28" t="s">
        <v>72</v>
      </c>
      <c r="D4" s="28" t="s">
        <v>71</v>
      </c>
      <c r="E4" s="28" t="s">
        <v>70</v>
      </c>
      <c r="F4" s="28" t="s">
        <v>69</v>
      </c>
      <c r="G4" s="28" t="s">
        <v>68</v>
      </c>
      <c r="H4" s="28" t="s">
        <v>67</v>
      </c>
      <c r="I4" s="28" t="s">
        <v>66</v>
      </c>
      <c r="J4" s="28" t="s">
        <v>65</v>
      </c>
      <c r="K4" s="92"/>
      <c r="L4" s="89"/>
      <c r="M4" s="84"/>
      <c r="N4" s="89"/>
      <c r="P4" s="66"/>
      <c r="Q4" s="66"/>
      <c r="R4" s="66"/>
      <c r="S4" s="68"/>
      <c r="T4" s="53"/>
      <c r="U4" s="53"/>
      <c r="V4" s="53"/>
      <c r="W4" s="53"/>
      <c r="X4" s="53"/>
      <c r="Y4" s="67"/>
      <c r="Z4" s="66"/>
      <c r="AA4" s="66"/>
      <c r="AB4" s="66"/>
    </row>
    <row r="5" spans="1:28" x14ac:dyDescent="0.2">
      <c r="A5" s="1" t="s">
        <v>31</v>
      </c>
      <c r="B5" s="65">
        <v>745.10350000000005</v>
      </c>
      <c r="C5" s="65">
        <v>429.20090000000005</v>
      </c>
      <c r="D5" s="65">
        <v>17.762700000000002</v>
      </c>
      <c r="E5" s="65">
        <v>274.59609999999998</v>
      </c>
      <c r="F5" s="65">
        <v>21.558</v>
      </c>
      <c r="G5" s="65">
        <v>19.7485</v>
      </c>
      <c r="H5" s="65">
        <v>56.701800000000006</v>
      </c>
      <c r="I5" s="65">
        <v>385.3048</v>
      </c>
      <c r="J5" s="65">
        <v>303.09690000000001</v>
      </c>
      <c r="K5" s="65">
        <v>240.79</v>
      </c>
      <c r="L5" s="65">
        <v>113.535</v>
      </c>
      <c r="M5" s="65">
        <v>99.700808496281539</v>
      </c>
      <c r="N5" s="65">
        <v>12.780209962028144</v>
      </c>
      <c r="O5" s="57"/>
      <c r="P5" s="56"/>
      <c r="Q5" s="25"/>
      <c r="R5" s="63"/>
      <c r="S5" s="53"/>
      <c r="T5" s="53"/>
      <c r="U5" s="61"/>
      <c r="V5" s="61"/>
      <c r="W5" s="61"/>
      <c r="X5" s="60"/>
      <c r="Y5" s="60"/>
      <c r="Z5" s="60"/>
      <c r="AA5" s="60"/>
    </row>
    <row r="6" spans="1:28" x14ac:dyDescent="0.2">
      <c r="A6" s="10" t="s">
        <v>30</v>
      </c>
      <c r="B6" s="3">
        <v>369.4873</v>
      </c>
      <c r="C6" s="3">
        <v>303.26830000000001</v>
      </c>
      <c r="D6" s="3">
        <v>19.344799999999999</v>
      </c>
      <c r="E6" s="3">
        <v>41.7134</v>
      </c>
      <c r="F6" s="3">
        <v>11.813799999999999</v>
      </c>
      <c r="G6" s="3">
        <v>12.691799999999999</v>
      </c>
      <c r="H6" s="3">
        <v>38.811999999999998</v>
      </c>
      <c r="I6" s="3">
        <v>4.6147999999999998</v>
      </c>
      <c r="J6" s="3">
        <v>326.06049999999999</v>
      </c>
      <c r="K6" s="3">
        <v>440.28500000000003</v>
      </c>
      <c r="L6" s="3">
        <v>241.17699999999999</v>
      </c>
      <c r="M6" s="3">
        <v>92.747760636566767</v>
      </c>
      <c r="N6" s="3">
        <v>57.497621447478728</v>
      </c>
      <c r="O6" s="57"/>
      <c r="P6" s="56"/>
      <c r="Q6" s="25"/>
      <c r="R6" s="63"/>
      <c r="S6" s="62"/>
      <c r="T6" s="53"/>
      <c r="U6" s="61"/>
      <c r="V6" s="61"/>
      <c r="W6" s="61"/>
      <c r="X6" s="60"/>
      <c r="Y6" s="60"/>
      <c r="Z6" s="60"/>
      <c r="AA6" s="60"/>
    </row>
    <row r="7" spans="1:28" x14ac:dyDescent="0.2">
      <c r="A7" s="18" t="s">
        <v>29</v>
      </c>
      <c r="B7" s="13">
        <v>1114.5907999999999</v>
      </c>
      <c r="C7" s="13">
        <v>732.4692</v>
      </c>
      <c r="D7" s="13">
        <v>37.107500000000002</v>
      </c>
      <c r="E7" s="13">
        <v>316.30949999999996</v>
      </c>
      <c r="F7" s="13">
        <v>33.3718</v>
      </c>
      <c r="G7" s="13">
        <v>32.440300000000001</v>
      </c>
      <c r="H7" s="13">
        <v>95.513800000000003</v>
      </c>
      <c r="I7" s="13">
        <v>389.9196</v>
      </c>
      <c r="J7" s="13">
        <v>629.15740000000005</v>
      </c>
      <c r="K7" s="13">
        <v>681.07500000000005</v>
      </c>
      <c r="L7" s="13">
        <v>354.71199999999999</v>
      </c>
      <c r="M7" s="13">
        <v>97.353084773562998</v>
      </c>
      <c r="N7" s="13">
        <v>27.164954076731707</v>
      </c>
      <c r="O7" s="57"/>
      <c r="P7" s="56"/>
      <c r="Q7" s="25"/>
      <c r="R7" s="63"/>
      <c r="S7" s="62"/>
      <c r="T7" s="53"/>
      <c r="U7" s="61"/>
      <c r="V7" s="61"/>
      <c r="W7" s="61"/>
      <c r="X7" s="60"/>
      <c r="Y7" s="60"/>
      <c r="Z7" s="60"/>
      <c r="AA7" s="60"/>
    </row>
    <row r="8" spans="1:28" x14ac:dyDescent="0.2">
      <c r="A8" s="10" t="s">
        <v>28</v>
      </c>
      <c r="B8" s="3">
        <v>133.74929999999998</v>
      </c>
      <c r="C8" s="3">
        <v>101.0351</v>
      </c>
      <c r="D8" s="3">
        <v>4.2229999999999999</v>
      </c>
      <c r="E8" s="3">
        <v>26.5046</v>
      </c>
      <c r="F8" s="3">
        <v>1.8974000000000002</v>
      </c>
      <c r="G8" s="3">
        <v>4.3121999999999998</v>
      </c>
      <c r="H8" s="3">
        <v>9.8906000000000009</v>
      </c>
      <c r="I8" s="3">
        <v>1.1900000000000001E-2</v>
      </c>
      <c r="J8" s="3">
        <v>123.8468</v>
      </c>
      <c r="K8" s="3">
        <v>217.56200000000001</v>
      </c>
      <c r="L8" s="3">
        <v>135.41200000000001</v>
      </c>
      <c r="M8" s="3">
        <v>93.259734079118218</v>
      </c>
      <c r="N8" s="3">
        <v>34.15443932740709</v>
      </c>
      <c r="O8" s="57"/>
      <c r="P8" s="56"/>
      <c r="Q8" s="25"/>
      <c r="R8" s="63"/>
      <c r="S8" s="62"/>
      <c r="T8" s="53"/>
      <c r="U8" s="61"/>
      <c r="V8" s="61"/>
      <c r="W8" s="61"/>
      <c r="X8" s="60"/>
      <c r="Y8" s="60"/>
      <c r="Z8" s="60"/>
      <c r="AA8" s="60"/>
    </row>
    <row r="9" spans="1:28" x14ac:dyDescent="0.2">
      <c r="A9" s="10" t="s">
        <v>27</v>
      </c>
      <c r="B9" s="3">
        <v>99.927399999999992</v>
      </c>
      <c r="C9" s="3">
        <v>73.043399999999991</v>
      </c>
      <c r="D9" s="3">
        <v>0.93270000000000008</v>
      </c>
      <c r="E9" s="3">
        <v>16.9268</v>
      </c>
      <c r="F9" s="3">
        <v>7.5328999999999997</v>
      </c>
      <c r="G9" s="3">
        <v>2.4243000000000001</v>
      </c>
      <c r="H9" s="3">
        <v>11.1069</v>
      </c>
      <c r="I9" s="3">
        <v>6.4000000000000001E-2</v>
      </c>
      <c r="J9" s="3">
        <v>88.756500000000003</v>
      </c>
      <c r="K9" s="3">
        <v>49.762</v>
      </c>
      <c r="L9" s="3">
        <v>8.5030000000000001</v>
      </c>
      <c r="M9" s="3">
        <v>91.584647236821155</v>
      </c>
      <c r="N9" s="3">
        <v>7.0183980802003259</v>
      </c>
      <c r="O9" s="57"/>
      <c r="P9" s="56"/>
      <c r="Q9" s="25"/>
      <c r="R9" s="63"/>
      <c r="S9" s="62"/>
      <c r="T9" s="53"/>
      <c r="U9" s="61"/>
      <c r="V9" s="61"/>
      <c r="W9" s="61"/>
      <c r="X9" s="60"/>
      <c r="Y9" s="60"/>
      <c r="Z9" s="60"/>
      <c r="AA9" s="60"/>
    </row>
    <row r="10" spans="1:28" x14ac:dyDescent="0.2">
      <c r="A10" s="10" t="s">
        <v>26</v>
      </c>
      <c r="B10" s="3">
        <v>112.4992</v>
      </c>
      <c r="C10" s="3">
        <v>82.784399999999991</v>
      </c>
      <c r="D10" s="3">
        <v>1.2190999999999999</v>
      </c>
      <c r="E10" s="3">
        <v>23.6921</v>
      </c>
      <c r="F10" s="3">
        <v>2.2784</v>
      </c>
      <c r="G10" s="3">
        <v>3.7443</v>
      </c>
      <c r="H10" s="3">
        <v>6.0288999999999993</v>
      </c>
      <c r="I10" s="3">
        <v>0.1011</v>
      </c>
      <c r="J10" s="3">
        <v>106.36919999999999</v>
      </c>
      <c r="K10" s="3">
        <v>71.102000000000004</v>
      </c>
      <c r="L10" s="3">
        <v>13.278</v>
      </c>
      <c r="M10" s="3">
        <v>90.093092210706274</v>
      </c>
      <c r="N10" s="3">
        <v>24.216323595905386</v>
      </c>
      <c r="O10" s="57"/>
      <c r="P10" s="56"/>
      <c r="Q10" s="25"/>
      <c r="R10" s="63"/>
      <c r="S10" s="62"/>
      <c r="T10" s="53"/>
      <c r="U10" s="61"/>
      <c r="V10" s="61"/>
      <c r="W10" s="61"/>
      <c r="X10" s="60"/>
      <c r="Y10" s="60"/>
      <c r="Z10" s="60"/>
      <c r="AA10" s="60"/>
    </row>
    <row r="11" spans="1:28" x14ac:dyDescent="0.2">
      <c r="A11" s="17" t="s">
        <v>25</v>
      </c>
      <c r="B11" s="13">
        <v>346.17589999999996</v>
      </c>
      <c r="C11" s="13">
        <v>256.86289999999997</v>
      </c>
      <c r="D11" s="13">
        <v>6.3747999999999996</v>
      </c>
      <c r="E11" s="13">
        <v>67.123499999999993</v>
      </c>
      <c r="F11" s="13">
        <v>11.708699999999999</v>
      </c>
      <c r="G11" s="13">
        <v>10.480799999999999</v>
      </c>
      <c r="H11" s="13">
        <v>27.026400000000002</v>
      </c>
      <c r="I11" s="13">
        <v>0.17699999999999999</v>
      </c>
      <c r="J11" s="13">
        <v>318.97250000000003</v>
      </c>
      <c r="K11" s="13">
        <v>338.42600000000004</v>
      </c>
      <c r="L11" s="13">
        <v>157.19300000000001</v>
      </c>
      <c r="M11" s="13">
        <v>91.723247853655792</v>
      </c>
      <c r="N11" s="13">
        <v>23.236265753089441</v>
      </c>
      <c r="O11" s="57"/>
      <c r="P11" s="56"/>
      <c r="Q11" s="25"/>
      <c r="R11" s="63"/>
      <c r="S11" s="62"/>
      <c r="T11" s="53"/>
      <c r="U11" s="61"/>
      <c r="V11" s="61"/>
      <c r="W11" s="61"/>
      <c r="X11" s="60"/>
      <c r="Y11" s="60"/>
      <c r="Z11" s="60"/>
      <c r="AA11" s="60"/>
    </row>
    <row r="12" spans="1:28" x14ac:dyDescent="0.2">
      <c r="A12" s="10" t="s">
        <v>24</v>
      </c>
      <c r="B12" s="3">
        <v>186.14970000000002</v>
      </c>
      <c r="C12" s="3">
        <v>99.555499999999938</v>
      </c>
      <c r="D12" s="3">
        <v>8.8387000000000011</v>
      </c>
      <c r="E12" s="3">
        <v>75.009500000000003</v>
      </c>
      <c r="F12" s="3">
        <v>2.3393999999999999</v>
      </c>
      <c r="G12" s="3">
        <v>9.2452999999999985</v>
      </c>
      <c r="H12" s="3">
        <v>19.682400000000001</v>
      </c>
      <c r="I12" s="3">
        <v>4.82E-2</v>
      </c>
      <c r="J12" s="3">
        <v>166.41910000000001</v>
      </c>
      <c r="K12" s="3">
        <v>42.552999999999997</v>
      </c>
      <c r="L12" s="3">
        <v>10.231999999999999</v>
      </c>
      <c r="M12" s="3">
        <v>94.41201633077398</v>
      </c>
      <c r="N12" s="3">
        <v>76.116355627946447</v>
      </c>
      <c r="O12" s="57"/>
      <c r="P12" s="56"/>
      <c r="Q12" s="25"/>
      <c r="R12" s="63"/>
      <c r="S12" s="62"/>
      <c r="T12" s="53"/>
      <c r="U12" s="61"/>
      <c r="V12" s="61"/>
      <c r="W12" s="61"/>
      <c r="X12" s="60"/>
      <c r="Y12" s="60"/>
      <c r="Z12" s="60"/>
      <c r="AA12" s="60"/>
    </row>
    <row r="13" spans="1:28" x14ac:dyDescent="0.2">
      <c r="A13" s="10" t="s">
        <v>23</v>
      </c>
      <c r="B13" s="3">
        <v>80.551600000000008</v>
      </c>
      <c r="C13" s="3">
        <v>52.787500000000001</v>
      </c>
      <c r="D13" s="3">
        <v>0.60620000000000007</v>
      </c>
      <c r="E13" s="3">
        <v>22.625299999999999</v>
      </c>
      <c r="F13" s="3">
        <v>1.1127</v>
      </c>
      <c r="G13" s="3">
        <v>4.0260999999999996</v>
      </c>
      <c r="H13" s="3">
        <v>4.992</v>
      </c>
      <c r="I13" s="64" t="s">
        <v>54</v>
      </c>
      <c r="J13" s="3">
        <v>75.559600000000003</v>
      </c>
      <c r="K13" s="3">
        <v>43.593000000000004</v>
      </c>
      <c r="L13" s="3">
        <v>4.2469999999999999</v>
      </c>
      <c r="M13" s="3">
        <v>89.550687704458781</v>
      </c>
      <c r="N13" s="3">
        <v>41.189767394924068</v>
      </c>
      <c r="O13" s="57"/>
      <c r="P13" s="56"/>
      <c r="Q13" s="25"/>
      <c r="R13" s="63"/>
      <c r="S13" s="62"/>
      <c r="T13" s="53"/>
      <c r="U13" s="61"/>
      <c r="V13" s="61"/>
      <c r="W13" s="61"/>
      <c r="X13" s="60"/>
      <c r="Y13" s="60"/>
      <c r="Z13" s="60"/>
      <c r="AA13" s="60"/>
    </row>
    <row r="14" spans="1:28" x14ac:dyDescent="0.2">
      <c r="A14" s="10" t="s">
        <v>22</v>
      </c>
      <c r="B14" s="3">
        <v>95.467699999999994</v>
      </c>
      <c r="C14" s="3">
        <v>66.731300000000005</v>
      </c>
      <c r="D14" s="3">
        <v>5.0996999999999995</v>
      </c>
      <c r="E14" s="3">
        <v>20.6951</v>
      </c>
      <c r="F14" s="3">
        <v>2.9725999999999999</v>
      </c>
      <c r="G14" s="3">
        <v>5.0686999999999998</v>
      </c>
      <c r="H14" s="3">
        <v>18.282</v>
      </c>
      <c r="I14" s="3">
        <v>1.3545999999999998</v>
      </c>
      <c r="J14" s="3">
        <v>75.831100000000006</v>
      </c>
      <c r="K14" s="3">
        <v>77.346999999999994</v>
      </c>
      <c r="L14" s="3">
        <v>17.189</v>
      </c>
      <c r="M14" s="3">
        <v>95.994685940675481</v>
      </c>
      <c r="N14" s="3">
        <v>51.965533148807175</v>
      </c>
      <c r="O14" s="57"/>
      <c r="P14" s="56"/>
      <c r="Q14" s="25"/>
      <c r="R14" s="63"/>
      <c r="S14" s="62"/>
      <c r="T14" s="53"/>
      <c r="U14" s="61"/>
      <c r="V14" s="61"/>
      <c r="W14" s="61"/>
      <c r="X14" s="60"/>
      <c r="Y14" s="60"/>
      <c r="Z14" s="60"/>
      <c r="AA14" s="60"/>
    </row>
    <row r="15" spans="1:28" x14ac:dyDescent="0.2">
      <c r="A15" s="17" t="s">
        <v>21</v>
      </c>
      <c r="B15" s="13">
        <v>362.16900000000004</v>
      </c>
      <c r="C15" s="13">
        <v>219.07429999999994</v>
      </c>
      <c r="D15" s="13">
        <v>14.544599999999999</v>
      </c>
      <c r="E15" s="13">
        <v>118.32989999999999</v>
      </c>
      <c r="F15" s="13">
        <v>6.4246999999999996</v>
      </c>
      <c r="G15" s="13">
        <v>18.3401</v>
      </c>
      <c r="H15" s="13">
        <v>42.956400000000002</v>
      </c>
      <c r="I15" s="13">
        <v>1.4027999999999998</v>
      </c>
      <c r="J15" s="13">
        <v>317.8098</v>
      </c>
      <c r="K15" s="13">
        <v>163.49299999999999</v>
      </c>
      <c r="L15" s="13">
        <v>31.667999999999999</v>
      </c>
      <c r="M15" s="13">
        <v>93.611144697567781</v>
      </c>
      <c r="N15" s="13">
        <v>59.925946374436812</v>
      </c>
      <c r="O15" s="57"/>
      <c r="P15" s="56"/>
      <c r="Q15" s="25"/>
      <c r="R15" s="63"/>
      <c r="S15" s="62"/>
      <c r="T15" s="53"/>
      <c r="U15" s="61"/>
      <c r="V15" s="61"/>
      <c r="W15" s="61"/>
      <c r="X15" s="60"/>
      <c r="Y15" s="60"/>
      <c r="Z15" s="60"/>
      <c r="AA15" s="60"/>
    </row>
    <row r="16" spans="1:28" x14ac:dyDescent="0.2">
      <c r="A16" s="10" t="s">
        <v>20</v>
      </c>
      <c r="B16" s="3">
        <v>145.554</v>
      </c>
      <c r="C16" s="3">
        <v>100.8347</v>
      </c>
      <c r="D16" s="3">
        <v>1.032</v>
      </c>
      <c r="E16" s="3">
        <v>38.344499999999996</v>
      </c>
      <c r="F16" s="3">
        <v>4.665</v>
      </c>
      <c r="G16" s="3">
        <v>1.7098</v>
      </c>
      <c r="H16" s="3">
        <v>17.323599999999999</v>
      </c>
      <c r="I16" s="3">
        <v>4.0000000000000002E-4</v>
      </c>
      <c r="J16" s="3">
        <v>128.22999999999999</v>
      </c>
      <c r="K16" s="3">
        <v>181.41300000000001</v>
      </c>
      <c r="L16" s="3">
        <v>94.442999999999998</v>
      </c>
      <c r="M16" s="3">
        <v>90.795751978098011</v>
      </c>
      <c r="N16" s="3">
        <v>6.62699306816525</v>
      </c>
      <c r="O16" s="57"/>
      <c r="P16" s="56"/>
      <c r="Q16" s="25"/>
      <c r="R16" s="63"/>
      <c r="S16" s="62"/>
      <c r="T16" s="53"/>
      <c r="U16" s="61"/>
      <c r="V16" s="61"/>
      <c r="W16" s="61"/>
      <c r="X16" s="60"/>
      <c r="Y16" s="60"/>
      <c r="Z16" s="60"/>
      <c r="AA16" s="60"/>
    </row>
    <row r="17" spans="1:27" x14ac:dyDescent="0.2">
      <c r="A17" s="10" t="s">
        <v>19</v>
      </c>
      <c r="B17" s="3">
        <v>112.6798</v>
      </c>
      <c r="C17" s="3">
        <v>81.132300000000001</v>
      </c>
      <c r="D17" s="3">
        <v>0.57689999999999997</v>
      </c>
      <c r="E17" s="3">
        <v>26.845700000000001</v>
      </c>
      <c r="F17" s="3">
        <v>1.6820999999999999</v>
      </c>
      <c r="G17" s="3">
        <v>3.0196999999999998</v>
      </c>
      <c r="H17" s="3">
        <v>16.5319</v>
      </c>
      <c r="I17" s="3">
        <v>0.1991</v>
      </c>
      <c r="J17" s="3">
        <v>95.948800000000105</v>
      </c>
      <c r="K17" s="3">
        <v>162.75899999999999</v>
      </c>
      <c r="L17" s="3">
        <v>74.5</v>
      </c>
      <c r="M17" s="3">
        <v>93.519713261648747</v>
      </c>
      <c r="N17" s="3">
        <v>22.067300321937758</v>
      </c>
      <c r="O17" s="57"/>
      <c r="P17" s="56"/>
      <c r="Q17" s="25"/>
      <c r="R17" s="63"/>
      <c r="S17" s="62"/>
      <c r="T17" s="53"/>
      <c r="U17" s="61"/>
      <c r="V17" s="61"/>
      <c r="W17" s="61"/>
      <c r="X17" s="60"/>
      <c r="Y17" s="60"/>
      <c r="Z17" s="60"/>
      <c r="AA17" s="60"/>
    </row>
    <row r="18" spans="1:27" x14ac:dyDescent="0.2">
      <c r="A18" s="10" t="s">
        <v>18</v>
      </c>
      <c r="B18" s="3">
        <v>74.753100000000003</v>
      </c>
      <c r="C18" s="3">
        <v>60.881900000000002</v>
      </c>
      <c r="D18" s="3">
        <v>1.3019000000000001</v>
      </c>
      <c r="E18" s="3">
        <v>10.5693</v>
      </c>
      <c r="F18" s="3">
        <v>2.0707</v>
      </c>
      <c r="G18" s="3">
        <v>1.2312000000000001</v>
      </c>
      <c r="H18" s="3">
        <v>2.6803000000000003</v>
      </c>
      <c r="I18" s="3">
        <v>5.3E-3</v>
      </c>
      <c r="J18" s="3">
        <v>72.067499999999995</v>
      </c>
      <c r="K18" s="3">
        <v>132.80799999999999</v>
      </c>
      <c r="L18" s="3">
        <v>89.427999999999997</v>
      </c>
      <c r="M18" s="3">
        <v>90.517406999201185</v>
      </c>
      <c r="N18" s="3">
        <v>36.820116399870415</v>
      </c>
      <c r="O18" s="57"/>
      <c r="P18" s="56"/>
      <c r="Q18" s="25"/>
      <c r="R18" s="63"/>
      <c r="S18" s="62"/>
      <c r="T18" s="53"/>
      <c r="U18" s="61"/>
      <c r="V18" s="61"/>
      <c r="W18" s="61"/>
      <c r="X18" s="60"/>
      <c r="Y18" s="60"/>
      <c r="Z18" s="60"/>
      <c r="AA18" s="60"/>
    </row>
    <row r="19" spans="1:27" x14ac:dyDescent="0.2">
      <c r="A19" s="17" t="s">
        <v>17</v>
      </c>
      <c r="B19" s="13">
        <v>332.98689999999999</v>
      </c>
      <c r="C19" s="13">
        <v>242.84889999999999</v>
      </c>
      <c r="D19" s="13">
        <v>2.9108000000000001</v>
      </c>
      <c r="E19" s="13">
        <v>75.759500000000003</v>
      </c>
      <c r="F19" s="13">
        <v>8.4177999999999997</v>
      </c>
      <c r="G19" s="13">
        <v>5.9607000000000001</v>
      </c>
      <c r="H19" s="13">
        <v>36.535800000000002</v>
      </c>
      <c r="I19" s="13">
        <v>0.20480000000000001</v>
      </c>
      <c r="J19" s="13">
        <v>296.24630000000008</v>
      </c>
      <c r="K19" s="13">
        <v>476.98</v>
      </c>
      <c r="L19" s="13">
        <v>258.37099999999998</v>
      </c>
      <c r="M19" s="13">
        <v>91.666913829240329</v>
      </c>
      <c r="N19" s="13">
        <v>19.346036556594235</v>
      </c>
      <c r="O19" s="57"/>
      <c r="P19" s="56"/>
      <c r="Q19" s="25"/>
      <c r="R19" s="63"/>
      <c r="S19" s="62"/>
      <c r="T19" s="53"/>
      <c r="U19" s="61"/>
      <c r="V19" s="61"/>
      <c r="W19" s="61"/>
      <c r="X19" s="60"/>
      <c r="Y19" s="60"/>
      <c r="Z19" s="60"/>
      <c r="AA19" s="60"/>
    </row>
    <row r="20" spans="1:27" x14ac:dyDescent="0.2">
      <c r="A20" s="18" t="s">
        <v>16</v>
      </c>
      <c r="B20" s="13">
        <v>1041.3317999999999</v>
      </c>
      <c r="C20" s="13">
        <v>718.78609999999992</v>
      </c>
      <c r="D20" s="13">
        <v>23.830199999999998</v>
      </c>
      <c r="E20" s="13">
        <v>261.21289999999999</v>
      </c>
      <c r="F20" s="13">
        <v>26.551199999999998</v>
      </c>
      <c r="G20" s="13">
        <v>34.781599999999997</v>
      </c>
      <c r="H20" s="13">
        <v>106.51859999999999</v>
      </c>
      <c r="I20" s="13">
        <v>1.7846</v>
      </c>
      <c r="J20" s="13">
        <v>933.0286000000001</v>
      </c>
      <c r="K20" s="13">
        <v>978.89900000000011</v>
      </c>
      <c r="L20" s="13">
        <v>447.23199999999997</v>
      </c>
      <c r="M20" s="13">
        <v>92.331399764449486</v>
      </c>
      <c r="N20" s="13">
        <v>34.343515194452202</v>
      </c>
      <c r="O20" s="57"/>
      <c r="P20" s="56"/>
      <c r="Q20" s="25"/>
      <c r="R20" s="63"/>
      <c r="S20" s="62"/>
      <c r="T20" s="53"/>
      <c r="U20" s="61"/>
      <c r="V20" s="61"/>
      <c r="W20" s="61"/>
      <c r="X20" s="60"/>
      <c r="Y20" s="60"/>
      <c r="Z20" s="60"/>
      <c r="AA20" s="60"/>
    </row>
    <row r="21" spans="1:27" x14ac:dyDescent="0.2">
      <c r="A21" s="10" t="s">
        <v>15</v>
      </c>
      <c r="B21" s="3">
        <v>193.01089999999999</v>
      </c>
      <c r="C21" s="3">
        <v>159.0581</v>
      </c>
      <c r="D21" s="3">
        <v>0.7631</v>
      </c>
      <c r="E21" s="3">
        <v>20.422799999999999</v>
      </c>
      <c r="F21" s="3">
        <v>8.9716000000000005</v>
      </c>
      <c r="G21" s="3">
        <v>4.5583999999999998</v>
      </c>
      <c r="H21" s="3">
        <v>7.0863000000000005</v>
      </c>
      <c r="I21" s="3">
        <v>6.3E-3</v>
      </c>
      <c r="J21" s="3">
        <v>185.91829999999999</v>
      </c>
      <c r="K21" s="3">
        <v>141.911</v>
      </c>
      <c r="L21" s="3">
        <v>45.713999999999999</v>
      </c>
      <c r="M21" s="3">
        <v>97.799877558403253</v>
      </c>
      <c r="N21" s="3">
        <v>29.005651606386422</v>
      </c>
      <c r="O21" s="57"/>
      <c r="P21" s="56"/>
      <c r="Q21" s="25"/>
      <c r="R21" s="63"/>
      <c r="S21" s="62"/>
      <c r="T21" s="53"/>
      <c r="U21" s="61"/>
      <c r="V21" s="61"/>
      <c r="W21" s="61"/>
      <c r="X21" s="60"/>
      <c r="Y21" s="60"/>
      <c r="Z21" s="60"/>
      <c r="AA21" s="60"/>
    </row>
    <row r="22" spans="1:27" x14ac:dyDescent="0.2">
      <c r="A22" s="10" t="s">
        <v>14</v>
      </c>
      <c r="B22" s="3">
        <v>84.441199999999995</v>
      </c>
      <c r="C22" s="3">
        <v>69.314600000000013</v>
      </c>
      <c r="D22" s="3">
        <v>1.2202</v>
      </c>
      <c r="E22" s="3">
        <v>12.863799999999999</v>
      </c>
      <c r="F22" s="3">
        <v>1.1497999999999999</v>
      </c>
      <c r="G22" s="3">
        <v>1.113</v>
      </c>
      <c r="H22" s="3">
        <v>2.9129999999999998</v>
      </c>
      <c r="I22" s="3">
        <v>5.67E-2</v>
      </c>
      <c r="J22" s="3">
        <v>81.471500000000006</v>
      </c>
      <c r="K22" s="3">
        <v>62.761000000000003</v>
      </c>
      <c r="L22" s="3">
        <v>9.468</v>
      </c>
      <c r="M22" s="3">
        <v>90.933780534860944</v>
      </c>
      <c r="N22" s="3">
        <v>50.472475641799818</v>
      </c>
      <c r="O22" s="57"/>
      <c r="P22" s="56"/>
      <c r="Q22" s="25"/>
      <c r="R22" s="63"/>
      <c r="S22" s="62"/>
      <c r="T22" s="53"/>
      <c r="U22" s="61"/>
      <c r="V22" s="61"/>
      <c r="W22" s="61"/>
      <c r="X22" s="60"/>
      <c r="Y22" s="60"/>
      <c r="Z22" s="60"/>
      <c r="AA22" s="60"/>
    </row>
    <row r="23" spans="1:27" x14ac:dyDescent="0.2">
      <c r="A23" s="10" t="s">
        <v>13</v>
      </c>
      <c r="B23" s="3">
        <v>61.646099999999997</v>
      </c>
      <c r="C23" s="3">
        <v>51.211599999999997</v>
      </c>
      <c r="D23" s="3">
        <v>8.0000000000000002E-3</v>
      </c>
      <c r="E23" s="3">
        <v>7.5181000000000004</v>
      </c>
      <c r="F23" s="3">
        <v>1.6023000000000001</v>
      </c>
      <c r="G23" s="3">
        <v>1.3140999999999998</v>
      </c>
      <c r="H23" s="3">
        <v>1.1359999999999999</v>
      </c>
      <c r="I23" s="3">
        <v>2.47E-2</v>
      </c>
      <c r="J23" s="3">
        <v>60.485399999999998</v>
      </c>
      <c r="K23" s="3">
        <v>35.018000000000001</v>
      </c>
      <c r="L23" s="3">
        <v>11.901</v>
      </c>
      <c r="M23" s="3">
        <v>85.466165996521894</v>
      </c>
      <c r="N23" s="3">
        <v>0.44195028383317353</v>
      </c>
      <c r="O23" s="57"/>
      <c r="P23" s="56"/>
      <c r="Q23" s="25"/>
      <c r="R23" s="63"/>
      <c r="S23" s="62"/>
      <c r="T23" s="53"/>
      <c r="U23" s="61"/>
      <c r="V23" s="61"/>
      <c r="W23" s="61"/>
      <c r="X23" s="60"/>
      <c r="Y23" s="60"/>
      <c r="Z23" s="60"/>
      <c r="AA23" s="60"/>
    </row>
    <row r="24" spans="1:27" x14ac:dyDescent="0.2">
      <c r="A24" s="17" t="s">
        <v>12</v>
      </c>
      <c r="B24" s="13">
        <v>339.09819999999996</v>
      </c>
      <c r="C24" s="13">
        <v>279.58429999999998</v>
      </c>
      <c r="D24" s="13">
        <v>1.9912999999999998</v>
      </c>
      <c r="E24" s="13">
        <v>40.804699999999997</v>
      </c>
      <c r="F24" s="13">
        <v>11.723700000000001</v>
      </c>
      <c r="G24" s="13">
        <v>6.9855</v>
      </c>
      <c r="H24" s="13">
        <v>11.135299999999999</v>
      </c>
      <c r="I24" s="13">
        <v>8.77E-2</v>
      </c>
      <c r="J24" s="13">
        <v>327.87519999999995</v>
      </c>
      <c r="K24" s="13">
        <v>239.69</v>
      </c>
      <c r="L24" s="13">
        <v>67.082999999999998</v>
      </c>
      <c r="M24" s="13">
        <v>93.821984012549592</v>
      </c>
      <c r="N24" s="13">
        <v>29.893129643994236</v>
      </c>
      <c r="O24" s="57"/>
      <c r="P24" s="56"/>
      <c r="Q24" s="25"/>
      <c r="R24" s="63"/>
      <c r="S24" s="62"/>
      <c r="T24" s="53"/>
      <c r="U24" s="61"/>
      <c r="V24" s="61"/>
      <c r="W24" s="61"/>
      <c r="X24" s="60"/>
      <c r="Y24" s="60"/>
      <c r="Z24" s="60"/>
      <c r="AA24" s="60"/>
    </row>
    <row r="25" spans="1:27" x14ac:dyDescent="0.2">
      <c r="A25" s="10" t="s">
        <v>64</v>
      </c>
      <c r="B25" s="3">
        <v>159.66589999999999</v>
      </c>
      <c r="C25" s="3">
        <v>124.84</v>
      </c>
      <c r="D25" s="3">
        <v>0.93529999999999991</v>
      </c>
      <c r="E25" s="3">
        <v>23.176200000000001</v>
      </c>
      <c r="F25" s="3">
        <v>5.6441999999999997</v>
      </c>
      <c r="G25" s="3">
        <v>6.0054999999999996</v>
      </c>
      <c r="H25" s="3">
        <v>18.406700000000001</v>
      </c>
      <c r="I25" s="3">
        <v>2.8500000000000001E-2</v>
      </c>
      <c r="J25" s="3">
        <v>141.23070000000001</v>
      </c>
      <c r="K25" s="3">
        <v>395.99299999999999</v>
      </c>
      <c r="L25" s="3">
        <v>263.84100000000001</v>
      </c>
      <c r="M25" s="3">
        <v>88.690781900292208</v>
      </c>
      <c r="N25" s="3">
        <v>6.4862193423423875</v>
      </c>
      <c r="O25" s="57"/>
      <c r="P25" s="56"/>
      <c r="Q25" s="25"/>
      <c r="R25" s="63"/>
      <c r="S25" s="62"/>
      <c r="T25" s="53"/>
      <c r="U25" s="61"/>
      <c r="V25" s="61"/>
      <c r="W25" s="61"/>
      <c r="X25" s="60"/>
      <c r="Y25" s="60"/>
      <c r="Z25" s="60"/>
      <c r="AA25" s="60"/>
    </row>
    <row r="26" spans="1:27" x14ac:dyDescent="0.2">
      <c r="A26" s="10" t="s">
        <v>10</v>
      </c>
      <c r="B26" s="3">
        <v>110.6918</v>
      </c>
      <c r="C26" s="3">
        <v>89.949100000000001</v>
      </c>
      <c r="D26" s="3">
        <v>2.4683000000000002</v>
      </c>
      <c r="E26" s="3">
        <v>17.866599999999998</v>
      </c>
      <c r="F26" s="3">
        <v>1.5605</v>
      </c>
      <c r="G26" s="3">
        <v>1.3155999999999999</v>
      </c>
      <c r="H26" s="3">
        <v>4.6273</v>
      </c>
      <c r="I26" s="3">
        <v>7.1800000000000003E-2</v>
      </c>
      <c r="J26" s="3">
        <v>105.9927</v>
      </c>
      <c r="K26" s="3">
        <v>253.11</v>
      </c>
      <c r="L26" s="3">
        <v>122.40300000000001</v>
      </c>
      <c r="M26" s="3">
        <v>85.406993217261572</v>
      </c>
      <c r="N26" s="3">
        <v>33.305574738324459</v>
      </c>
      <c r="O26" s="57"/>
      <c r="P26" s="56"/>
      <c r="Q26" s="25"/>
      <c r="R26" s="63"/>
      <c r="S26" s="62"/>
      <c r="T26" s="53"/>
      <c r="U26" s="61"/>
      <c r="V26" s="61"/>
      <c r="W26" s="61"/>
      <c r="X26" s="60"/>
      <c r="Y26" s="60"/>
      <c r="Z26" s="60"/>
      <c r="AA26" s="60"/>
    </row>
    <row r="27" spans="1:27" x14ac:dyDescent="0.2">
      <c r="A27" s="10" t="s">
        <v>9</v>
      </c>
      <c r="B27" s="3">
        <v>137.0334</v>
      </c>
      <c r="C27" s="3">
        <v>113.8647</v>
      </c>
      <c r="D27" s="3">
        <v>7.8643999999999998</v>
      </c>
      <c r="E27" s="3">
        <v>15.822299999999998</v>
      </c>
      <c r="F27" s="3">
        <v>5.3776000000000002</v>
      </c>
      <c r="G27" s="3">
        <v>1.9687999999999999</v>
      </c>
      <c r="H27" s="3">
        <v>13.022600000000001</v>
      </c>
      <c r="I27" s="64" t="s">
        <v>54</v>
      </c>
      <c r="J27" s="3">
        <v>124.0108</v>
      </c>
      <c r="K27" s="3">
        <v>287.05799999999999</v>
      </c>
      <c r="L27" s="3">
        <v>120.968</v>
      </c>
      <c r="M27" s="3">
        <v>88.262685377277293</v>
      </c>
      <c r="N27" s="3">
        <v>44.579531341414594</v>
      </c>
      <c r="O27" s="57"/>
      <c r="P27" s="56"/>
      <c r="Q27" s="25"/>
      <c r="R27" s="63"/>
      <c r="S27" s="62"/>
      <c r="T27" s="53"/>
      <c r="U27" s="61"/>
      <c r="V27" s="61"/>
      <c r="W27" s="61"/>
      <c r="X27" s="60"/>
      <c r="Y27" s="60"/>
      <c r="Z27" s="60"/>
      <c r="AA27" s="60"/>
    </row>
    <row r="28" spans="1:27" x14ac:dyDescent="0.2">
      <c r="A28" s="17" t="s">
        <v>8</v>
      </c>
      <c r="B28" s="13">
        <v>407.39110000000005</v>
      </c>
      <c r="C28" s="13">
        <v>328.65380000000005</v>
      </c>
      <c r="D28" s="13">
        <v>11.268000000000001</v>
      </c>
      <c r="E28" s="13">
        <v>56.865099999999998</v>
      </c>
      <c r="F28" s="13">
        <v>12.5823</v>
      </c>
      <c r="G28" s="13">
        <v>9.2898999999999994</v>
      </c>
      <c r="H28" s="13">
        <v>36.056600000000003</v>
      </c>
      <c r="I28" s="13">
        <v>0.1003</v>
      </c>
      <c r="J28" s="13">
        <v>371.23420000000004</v>
      </c>
      <c r="K28" s="13">
        <v>936.16100000000006</v>
      </c>
      <c r="L28" s="13">
        <v>507.21200000000005</v>
      </c>
      <c r="M28" s="13">
        <v>87.621637761978164</v>
      </c>
      <c r="N28" s="13">
        <v>27.455961154818898</v>
      </c>
      <c r="O28" s="57"/>
      <c r="P28" s="56"/>
      <c r="Q28" s="25"/>
      <c r="R28" s="63"/>
      <c r="S28" s="62"/>
      <c r="T28" s="53"/>
      <c r="U28" s="61"/>
      <c r="V28" s="61"/>
      <c r="W28" s="61"/>
      <c r="X28" s="60"/>
      <c r="Y28" s="60"/>
      <c r="Z28" s="60"/>
      <c r="AA28" s="60"/>
    </row>
    <row r="29" spans="1:27" x14ac:dyDescent="0.2">
      <c r="A29" s="10" t="s">
        <v>63</v>
      </c>
      <c r="B29" s="3">
        <v>137.2413</v>
      </c>
      <c r="C29" s="3">
        <v>119.20310000000001</v>
      </c>
      <c r="D29" s="3">
        <v>2.7041999999999997</v>
      </c>
      <c r="E29" s="3">
        <v>11.4034</v>
      </c>
      <c r="F29" s="3">
        <v>1.7730999999999999</v>
      </c>
      <c r="G29" s="3">
        <v>4.8616999999999999</v>
      </c>
      <c r="H29" s="3">
        <v>11.66</v>
      </c>
      <c r="I29" s="3">
        <v>3.8799999999999994E-2</v>
      </c>
      <c r="J29" s="3">
        <v>125.5425</v>
      </c>
      <c r="K29" s="3">
        <v>256.41800000000001</v>
      </c>
      <c r="L29" s="3">
        <v>108.06699999999999</v>
      </c>
      <c r="M29" s="3">
        <v>77.264957264957275</v>
      </c>
      <c r="N29" s="3">
        <v>46.273557349027413</v>
      </c>
      <c r="O29" s="57"/>
      <c r="P29" s="56"/>
      <c r="Q29" s="25"/>
      <c r="R29" s="63"/>
      <c r="S29" s="62"/>
      <c r="T29" s="53"/>
      <c r="U29" s="61"/>
      <c r="V29" s="61"/>
      <c r="W29" s="61"/>
      <c r="X29" s="60"/>
      <c r="Y29" s="60"/>
      <c r="Z29" s="60"/>
      <c r="AA29" s="60"/>
    </row>
    <row r="30" spans="1:27" x14ac:dyDescent="0.2">
      <c r="A30" s="10" t="s">
        <v>6</v>
      </c>
      <c r="B30" s="3">
        <v>96.797800000000009</v>
      </c>
      <c r="C30" s="3">
        <v>80.482500000000002</v>
      </c>
      <c r="D30" s="3">
        <v>9.76</v>
      </c>
      <c r="E30" s="3">
        <v>10.6366</v>
      </c>
      <c r="F30" s="3">
        <v>0.65810000000000002</v>
      </c>
      <c r="G30" s="3">
        <v>5.0206</v>
      </c>
      <c r="H30" s="3">
        <v>16.120799999999999</v>
      </c>
      <c r="I30" s="3">
        <v>5.0999999999999995E-3</v>
      </c>
      <c r="J30" s="3">
        <v>80.671899999999994</v>
      </c>
      <c r="K30" s="3">
        <v>166.279</v>
      </c>
      <c r="L30" s="3">
        <v>74.010999999999996</v>
      </c>
      <c r="M30" s="3">
        <v>87.181700217854555</v>
      </c>
      <c r="N30" s="3">
        <v>33.152177623628532</v>
      </c>
      <c r="O30" s="57"/>
      <c r="P30" s="56"/>
      <c r="Q30" s="25"/>
      <c r="R30" s="63"/>
      <c r="S30" s="62"/>
      <c r="T30" s="53"/>
      <c r="U30" s="61"/>
      <c r="V30" s="61"/>
      <c r="W30" s="61"/>
      <c r="X30" s="60"/>
      <c r="Y30" s="60"/>
      <c r="Z30" s="60"/>
      <c r="AA30" s="60"/>
    </row>
    <row r="31" spans="1:27" x14ac:dyDescent="0.2">
      <c r="A31" s="10" t="s">
        <v>5</v>
      </c>
      <c r="B31" s="3">
        <v>127.4731</v>
      </c>
      <c r="C31" s="3">
        <v>91.554199999999994</v>
      </c>
      <c r="D31" s="3">
        <v>1.7107000000000001</v>
      </c>
      <c r="E31" s="3">
        <v>21.467400000000001</v>
      </c>
      <c r="F31" s="3">
        <v>6.0823</v>
      </c>
      <c r="G31" s="3">
        <v>8.3692000000000011</v>
      </c>
      <c r="H31" s="3">
        <v>12.4062</v>
      </c>
      <c r="I31" s="3">
        <v>2.6133000000000002</v>
      </c>
      <c r="J31" s="3">
        <v>112.45360000000001</v>
      </c>
      <c r="K31" s="3">
        <v>95.638000000000005</v>
      </c>
      <c r="L31" s="3">
        <v>17.972000000000001</v>
      </c>
      <c r="M31" s="3">
        <v>89.554279036036462</v>
      </c>
      <c r="N31" s="3">
        <v>47.251902170746767</v>
      </c>
      <c r="O31" s="57"/>
      <c r="P31" s="56"/>
      <c r="Q31" s="25"/>
      <c r="R31" s="63"/>
      <c r="S31" s="62"/>
      <c r="T31" s="53"/>
      <c r="U31" s="61"/>
      <c r="V31" s="61"/>
      <c r="W31" s="61"/>
      <c r="X31" s="60"/>
      <c r="Y31" s="60"/>
      <c r="Z31" s="60"/>
      <c r="AA31" s="60"/>
    </row>
    <row r="32" spans="1:27" x14ac:dyDescent="0.2">
      <c r="A32" s="17" t="s">
        <v>4</v>
      </c>
      <c r="B32" s="13">
        <v>361.51220000000001</v>
      </c>
      <c r="C32" s="13">
        <v>291.2398</v>
      </c>
      <c r="D32" s="13">
        <v>14.174900000000001</v>
      </c>
      <c r="E32" s="13">
        <v>43.507400000000004</v>
      </c>
      <c r="F32" s="13">
        <v>8.5135000000000005</v>
      </c>
      <c r="G32" s="13">
        <v>18.2515</v>
      </c>
      <c r="H32" s="13">
        <v>40.186999999999998</v>
      </c>
      <c r="I32" s="13">
        <v>2.6572</v>
      </c>
      <c r="J32" s="13">
        <v>318.66800000000001</v>
      </c>
      <c r="K32" s="13">
        <v>518.33500000000004</v>
      </c>
      <c r="L32" s="13">
        <v>200.05</v>
      </c>
      <c r="M32" s="13">
        <v>83.979370014058304</v>
      </c>
      <c r="N32" s="13">
        <v>42.786506846183059</v>
      </c>
      <c r="O32" s="57"/>
      <c r="P32" s="56"/>
      <c r="Q32" s="25"/>
      <c r="R32" s="63"/>
      <c r="S32" s="62"/>
      <c r="T32" s="53"/>
      <c r="U32" s="61"/>
      <c r="V32" s="61"/>
      <c r="W32" s="61"/>
      <c r="X32" s="60"/>
      <c r="Y32" s="60"/>
      <c r="Z32" s="60"/>
      <c r="AA32" s="60"/>
    </row>
    <row r="33" spans="1:28" x14ac:dyDescent="0.2">
      <c r="A33" s="18" t="s">
        <v>3</v>
      </c>
      <c r="B33" s="13">
        <v>1108.0014999999999</v>
      </c>
      <c r="C33" s="13">
        <v>899.47790000000009</v>
      </c>
      <c r="D33" s="13">
        <v>27.434200000000001</v>
      </c>
      <c r="E33" s="13">
        <v>141.1772</v>
      </c>
      <c r="F33" s="13">
        <v>32.819500000000005</v>
      </c>
      <c r="G33" s="13">
        <v>34.526899999999998</v>
      </c>
      <c r="H33" s="13">
        <v>87.378900000000002</v>
      </c>
      <c r="I33" s="13">
        <v>2.8452000000000002</v>
      </c>
      <c r="J33" s="13">
        <v>1017.7774000000001</v>
      </c>
      <c r="K33" s="13">
        <v>1694.1860000000001</v>
      </c>
      <c r="L33" s="13">
        <v>774.34500000000003</v>
      </c>
      <c r="M33" s="13">
        <v>88.197231006351146</v>
      </c>
      <c r="N33" s="13">
        <v>33.274274145110063</v>
      </c>
      <c r="O33" s="57"/>
      <c r="P33" s="56"/>
      <c r="Q33" s="25"/>
      <c r="R33" s="63"/>
      <c r="S33" s="62"/>
      <c r="T33" s="53"/>
      <c r="U33" s="61"/>
      <c r="V33" s="61"/>
      <c r="W33" s="61"/>
      <c r="X33" s="60"/>
      <c r="Y33" s="60"/>
      <c r="Z33" s="60"/>
      <c r="AA33" s="60"/>
    </row>
    <row r="34" spans="1:28" x14ac:dyDescent="0.2">
      <c r="A34" s="17" t="s">
        <v>2</v>
      </c>
      <c r="B34" s="13">
        <v>3263.9241000000002</v>
      </c>
      <c r="C34" s="13">
        <v>2350.7332000000001</v>
      </c>
      <c r="D34" s="13">
        <v>88.371899999999997</v>
      </c>
      <c r="E34" s="13">
        <v>718.69960000000003</v>
      </c>
      <c r="F34" s="13">
        <v>92.742500000000007</v>
      </c>
      <c r="G34" s="13">
        <v>101.7488</v>
      </c>
      <c r="H34" s="13">
        <v>289.41129999999998</v>
      </c>
      <c r="I34" s="13">
        <v>394.54940000000005</v>
      </c>
      <c r="J34" s="13">
        <v>2579.9634000000001</v>
      </c>
      <c r="K34" s="13">
        <v>3354.16</v>
      </c>
      <c r="L34" s="13">
        <v>1576.289</v>
      </c>
      <c r="M34" s="13">
        <v>92.251709048562731</v>
      </c>
      <c r="N34" s="13">
        <v>31.5810193227212</v>
      </c>
      <c r="O34" s="57"/>
      <c r="P34" s="56"/>
      <c r="Q34" s="25"/>
      <c r="R34" s="63"/>
      <c r="S34" s="62"/>
      <c r="T34" s="53"/>
      <c r="U34" s="61"/>
      <c r="V34" s="61"/>
      <c r="W34" s="61"/>
      <c r="X34" s="60"/>
      <c r="Y34" s="60"/>
      <c r="Z34" s="60"/>
      <c r="AA34" s="60"/>
    </row>
    <row r="35" spans="1:28" x14ac:dyDescent="0.2">
      <c r="A35" s="10" t="s">
        <v>1</v>
      </c>
      <c r="B35" s="3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13"/>
      <c r="O35" s="57"/>
      <c r="P35" s="56"/>
      <c r="Q35" s="25"/>
      <c r="S35" s="53"/>
      <c r="T35" s="53"/>
      <c r="U35" s="53"/>
      <c r="V35" s="53"/>
      <c r="W35" s="53"/>
      <c r="X35" s="53"/>
      <c r="Y35" s="53"/>
      <c r="Z35" s="53"/>
      <c r="AA35" s="58"/>
      <c r="AB35" s="53"/>
    </row>
    <row r="36" spans="1:28" x14ac:dyDescent="0.2">
      <c r="A36" s="7" t="s">
        <v>0</v>
      </c>
      <c r="B36" s="3">
        <v>2518.8206</v>
      </c>
      <c r="C36" s="3">
        <v>1921.5323000000001</v>
      </c>
      <c r="D36" s="3">
        <v>70.609200000000016</v>
      </c>
      <c r="E36" s="3">
        <v>444.1035</v>
      </c>
      <c r="F36" s="3">
        <v>71.184500000000014</v>
      </c>
      <c r="G36" s="3">
        <v>82.00030000000001</v>
      </c>
      <c r="H36" s="3">
        <v>232.70949999999999</v>
      </c>
      <c r="I36" s="3">
        <v>9.2445999999999984</v>
      </c>
      <c r="J36" s="3">
        <v>2276.8665000000001</v>
      </c>
      <c r="K36" s="3">
        <v>3113.37</v>
      </c>
      <c r="L36" s="3">
        <v>1462.7539999999999</v>
      </c>
      <c r="M36" s="3">
        <v>90.318631310768609</v>
      </c>
      <c r="N36" s="3">
        <v>36.96673503489275</v>
      </c>
      <c r="O36" s="57"/>
      <c r="P36" s="56"/>
      <c r="Q36" s="25"/>
      <c r="R36" s="55"/>
      <c r="S36" s="53"/>
      <c r="T36" s="53"/>
      <c r="U36" s="53"/>
      <c r="V36" s="53"/>
      <c r="W36" s="53"/>
      <c r="X36" s="53"/>
      <c r="Y36" s="53"/>
      <c r="Z36" s="53"/>
      <c r="AA36" s="54"/>
      <c r="AB36" s="53"/>
    </row>
  </sheetData>
  <mergeCells count="11">
    <mergeCell ref="M3:M4"/>
    <mergeCell ref="N3:N4"/>
    <mergeCell ref="H2:J3"/>
    <mergeCell ref="M2:N2"/>
    <mergeCell ref="A2:A4"/>
    <mergeCell ref="K2:L2"/>
    <mergeCell ref="B3:B4"/>
    <mergeCell ref="C3:G3"/>
    <mergeCell ref="K3:K4"/>
    <mergeCell ref="B2:G2"/>
    <mergeCell ref="L3:L4"/>
  </mergeCells>
  <pageMargins left="0.74803149606299213" right="0.74803149606299213" top="0.6692913385826772" bottom="1.4173228346456694" header="0.51181102362204722" footer="1.1023622047244095"/>
  <pageSetup paperSize="9" orientation="portrait" cellComments="atEnd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FF436E-D08C-41BD-888E-C9932FE84D08}">
  <dimension ref="A1:G35"/>
  <sheetViews>
    <sheetView workbookViewId="0"/>
  </sheetViews>
  <sheetFormatPr defaultRowHeight="11.25" x14ac:dyDescent="0.2"/>
  <cols>
    <col min="1" max="1" width="22.5703125" style="1" customWidth="1"/>
    <col min="2" max="6" width="12.85546875" style="1" customWidth="1"/>
    <col min="7" max="16384" width="9.140625" style="1"/>
  </cols>
  <sheetData>
    <row r="1" spans="1:7" ht="12" thickBot="1" x14ac:dyDescent="0.25">
      <c r="A1" s="71" t="s">
        <v>87</v>
      </c>
      <c r="B1" s="70"/>
      <c r="C1" s="70"/>
      <c r="D1" s="70"/>
      <c r="E1" s="70"/>
    </row>
    <row r="2" spans="1:7" ht="24.75" customHeight="1" x14ac:dyDescent="0.2">
      <c r="A2" s="81" t="s">
        <v>52</v>
      </c>
      <c r="B2" s="106" t="s">
        <v>86</v>
      </c>
      <c r="C2" s="96" t="s">
        <v>85</v>
      </c>
      <c r="D2" s="96" t="s">
        <v>84</v>
      </c>
      <c r="E2" s="86" t="s">
        <v>83</v>
      </c>
      <c r="F2" s="105"/>
    </row>
    <row r="3" spans="1:7" ht="18" customHeight="1" x14ac:dyDescent="0.2">
      <c r="A3" s="92"/>
      <c r="B3" s="84"/>
      <c r="C3" s="84"/>
      <c r="D3" s="84"/>
      <c r="E3" s="28" t="s">
        <v>44</v>
      </c>
      <c r="F3" s="79" t="s">
        <v>82</v>
      </c>
    </row>
    <row r="4" spans="1:7" x14ac:dyDescent="0.2">
      <c r="A4" s="1" t="s">
        <v>31</v>
      </c>
      <c r="B4" s="78" t="s">
        <v>54</v>
      </c>
      <c r="C4" s="78">
        <v>2598</v>
      </c>
      <c r="D4" s="77">
        <v>289</v>
      </c>
      <c r="E4" s="26">
        <v>2887</v>
      </c>
      <c r="F4" s="22">
        <v>2413</v>
      </c>
      <c r="G4" s="57"/>
    </row>
    <row r="5" spans="1:7" x14ac:dyDescent="0.2">
      <c r="A5" s="10" t="s">
        <v>30</v>
      </c>
      <c r="B5" s="75">
        <v>47338</v>
      </c>
      <c r="C5" s="75">
        <v>27058</v>
      </c>
      <c r="D5" s="74">
        <v>612</v>
      </c>
      <c r="E5" s="21">
        <v>75008</v>
      </c>
      <c r="F5" s="19">
        <v>54497.7</v>
      </c>
      <c r="G5" s="57"/>
    </row>
    <row r="6" spans="1:7" x14ac:dyDescent="0.2">
      <c r="A6" s="18" t="s">
        <v>29</v>
      </c>
      <c r="B6" s="73">
        <v>47338</v>
      </c>
      <c r="C6" s="73">
        <v>29656</v>
      </c>
      <c r="D6" s="76">
        <v>901</v>
      </c>
      <c r="E6" s="73">
        <v>77895</v>
      </c>
      <c r="F6" s="11">
        <f>SUM(F4:F5)</f>
        <v>56910.7</v>
      </c>
      <c r="G6" s="57"/>
    </row>
    <row r="7" spans="1:7" x14ac:dyDescent="0.2">
      <c r="A7" s="10" t="s">
        <v>28</v>
      </c>
      <c r="B7" s="75" t="s">
        <v>54</v>
      </c>
      <c r="C7" s="75">
        <v>21765</v>
      </c>
      <c r="D7" s="75">
        <v>3365</v>
      </c>
      <c r="E7" s="21">
        <v>25130</v>
      </c>
      <c r="F7" s="19">
        <v>16025.33</v>
      </c>
      <c r="G7" s="57"/>
    </row>
    <row r="8" spans="1:7" x14ac:dyDescent="0.2">
      <c r="A8" s="10" t="s">
        <v>27</v>
      </c>
      <c r="B8" s="75">
        <v>10248</v>
      </c>
      <c r="C8" s="75">
        <v>10554</v>
      </c>
      <c r="D8" s="74">
        <v>269</v>
      </c>
      <c r="E8" s="21">
        <v>21071</v>
      </c>
      <c r="F8" s="19">
        <v>23241.75</v>
      </c>
      <c r="G8" s="57"/>
    </row>
    <row r="9" spans="1:7" x14ac:dyDescent="0.2">
      <c r="A9" s="10" t="s">
        <v>26</v>
      </c>
      <c r="B9" s="75">
        <v>31480</v>
      </c>
      <c r="C9" s="75">
        <v>9494</v>
      </c>
      <c r="D9" s="75">
        <v>3621</v>
      </c>
      <c r="E9" s="21">
        <v>44595</v>
      </c>
      <c r="F9" s="19">
        <v>16995.73</v>
      </c>
      <c r="G9" s="57"/>
    </row>
    <row r="10" spans="1:7" x14ac:dyDescent="0.2">
      <c r="A10" s="17" t="s">
        <v>25</v>
      </c>
      <c r="B10" s="72">
        <f>SUM(B8:B9)</f>
        <v>41728</v>
      </c>
      <c r="C10" s="73">
        <v>41813</v>
      </c>
      <c r="D10" s="73">
        <v>7255</v>
      </c>
      <c r="E10" s="73">
        <v>90796</v>
      </c>
      <c r="F10" s="11">
        <f>SUM(F7:F9)</f>
        <v>56262.81</v>
      </c>
      <c r="G10" s="57"/>
    </row>
    <row r="11" spans="1:7" x14ac:dyDescent="0.2">
      <c r="A11" s="10" t="s">
        <v>24</v>
      </c>
      <c r="B11" s="75">
        <v>23417</v>
      </c>
      <c r="C11" s="75">
        <v>22212</v>
      </c>
      <c r="D11" s="74">
        <v>107</v>
      </c>
      <c r="E11" s="21">
        <v>45736</v>
      </c>
      <c r="F11" s="19">
        <v>23640.38</v>
      </c>
      <c r="G11" s="57"/>
    </row>
    <row r="12" spans="1:7" x14ac:dyDescent="0.2">
      <c r="A12" s="10" t="s">
        <v>23</v>
      </c>
      <c r="B12" s="75">
        <v>42703</v>
      </c>
      <c r="C12" s="75">
        <v>4609</v>
      </c>
      <c r="D12" s="74">
        <v>225</v>
      </c>
      <c r="E12" s="21">
        <v>47537</v>
      </c>
      <c r="F12" s="19">
        <v>30613</v>
      </c>
      <c r="G12" s="57"/>
    </row>
    <row r="13" spans="1:7" x14ac:dyDescent="0.2">
      <c r="A13" s="10" t="s">
        <v>22</v>
      </c>
      <c r="B13" s="75">
        <v>24908</v>
      </c>
      <c r="C13" s="75">
        <v>1904</v>
      </c>
      <c r="D13" s="74">
        <v>330</v>
      </c>
      <c r="E13" s="21">
        <v>27142</v>
      </c>
      <c r="F13" s="19">
        <v>13416.46</v>
      </c>
      <c r="G13" s="57"/>
    </row>
    <row r="14" spans="1:7" x14ac:dyDescent="0.2">
      <c r="A14" s="17" t="s">
        <v>21</v>
      </c>
      <c r="B14" s="72">
        <f>SUM(B11:B13)</f>
        <v>91028</v>
      </c>
      <c r="C14" s="73">
        <v>28725</v>
      </c>
      <c r="D14" s="76">
        <v>662</v>
      </c>
      <c r="E14" s="73">
        <v>120415</v>
      </c>
      <c r="F14" s="11">
        <f>SUM(F11:F13)</f>
        <v>67669.84</v>
      </c>
      <c r="G14" s="57"/>
    </row>
    <row r="15" spans="1:7" x14ac:dyDescent="0.2">
      <c r="A15" s="10" t="s">
        <v>20</v>
      </c>
      <c r="B15" s="75">
        <v>13038</v>
      </c>
      <c r="C15" s="75">
        <v>20277</v>
      </c>
      <c r="D15" s="75">
        <v>1145</v>
      </c>
      <c r="E15" s="21">
        <v>34460</v>
      </c>
      <c r="F15" s="19">
        <v>27747.8</v>
      </c>
      <c r="G15" s="57"/>
    </row>
    <row r="16" spans="1:7" x14ac:dyDescent="0.2">
      <c r="A16" s="10" t="s">
        <v>19</v>
      </c>
      <c r="B16" s="75">
        <v>21392</v>
      </c>
      <c r="C16" s="75">
        <v>15379</v>
      </c>
      <c r="D16" s="75">
        <v>2846</v>
      </c>
      <c r="E16" s="21">
        <v>39617</v>
      </c>
      <c r="F16" s="19">
        <v>25063.53</v>
      </c>
      <c r="G16" s="57"/>
    </row>
    <row r="17" spans="1:7" x14ac:dyDescent="0.2">
      <c r="A17" s="10" t="s">
        <v>18</v>
      </c>
      <c r="B17" s="75">
        <v>9927</v>
      </c>
      <c r="C17" s="75">
        <v>6235</v>
      </c>
      <c r="D17" s="74">
        <v>756</v>
      </c>
      <c r="E17" s="21">
        <v>16918</v>
      </c>
      <c r="F17" s="19">
        <v>11634.4</v>
      </c>
      <c r="G17" s="57"/>
    </row>
    <row r="18" spans="1:7" x14ac:dyDescent="0.2">
      <c r="A18" s="17" t="s">
        <v>17</v>
      </c>
      <c r="B18" s="72">
        <f>SUM(B15:B17)</f>
        <v>44357</v>
      </c>
      <c r="C18" s="73">
        <v>41891</v>
      </c>
      <c r="D18" s="73">
        <v>4747</v>
      </c>
      <c r="E18" s="73">
        <v>90995</v>
      </c>
      <c r="F18" s="11">
        <f>SUM(F15:F17)</f>
        <v>64445.73</v>
      </c>
      <c r="G18" s="57"/>
    </row>
    <row r="19" spans="1:7" x14ac:dyDescent="0.2">
      <c r="A19" s="18" t="s">
        <v>16</v>
      </c>
      <c r="B19" s="72">
        <f>SUM(B18,B14,B10)</f>
        <v>177113</v>
      </c>
      <c r="C19" s="72">
        <f>SUM(C18,C14,C10)</f>
        <v>112429</v>
      </c>
      <c r="D19" s="72">
        <f>SUM(D18,D14,D10)</f>
        <v>12664</v>
      </c>
      <c r="E19" s="72">
        <f>SUM(E18,E14,E10)</f>
        <v>302206</v>
      </c>
      <c r="F19" s="11">
        <f>F10+F14+F18</f>
        <v>188378.38</v>
      </c>
      <c r="G19" s="57"/>
    </row>
    <row r="20" spans="1:7" x14ac:dyDescent="0.2">
      <c r="A20" s="10" t="s">
        <v>15</v>
      </c>
      <c r="B20" s="75">
        <v>49448</v>
      </c>
      <c r="C20" s="75">
        <v>59349</v>
      </c>
      <c r="D20" s="75">
        <v>2741</v>
      </c>
      <c r="E20" s="21">
        <v>111538</v>
      </c>
      <c r="F20" s="19">
        <v>72244.81</v>
      </c>
      <c r="G20" s="57"/>
    </row>
    <row r="21" spans="1:7" x14ac:dyDescent="0.2">
      <c r="A21" s="10" t="s">
        <v>14</v>
      </c>
      <c r="B21" s="75">
        <v>21702</v>
      </c>
      <c r="C21" s="75">
        <v>35957</v>
      </c>
      <c r="D21" s="74">
        <v>778</v>
      </c>
      <c r="E21" s="21">
        <v>58437</v>
      </c>
      <c r="F21" s="19">
        <v>33451.68</v>
      </c>
      <c r="G21" s="57"/>
    </row>
    <row r="22" spans="1:7" x14ac:dyDescent="0.2">
      <c r="A22" s="10" t="s">
        <v>13</v>
      </c>
      <c r="B22" s="75">
        <v>9068</v>
      </c>
      <c r="C22" s="75">
        <v>14723</v>
      </c>
      <c r="D22" s="74">
        <v>886</v>
      </c>
      <c r="E22" s="21">
        <v>24677</v>
      </c>
      <c r="F22" s="19">
        <v>19260.5</v>
      </c>
      <c r="G22" s="57"/>
    </row>
    <row r="23" spans="1:7" x14ac:dyDescent="0.2">
      <c r="A23" s="17" t="s">
        <v>12</v>
      </c>
      <c r="B23" s="72">
        <f>SUM(B20:B22)</f>
        <v>80218</v>
      </c>
      <c r="C23" s="73">
        <v>110029</v>
      </c>
      <c r="D23" s="73">
        <v>4404</v>
      </c>
      <c r="E23" s="73">
        <v>194652</v>
      </c>
      <c r="F23" s="11">
        <f>SUM(F20:F22)</f>
        <v>124956.98999999999</v>
      </c>
      <c r="G23" s="57"/>
    </row>
    <row r="24" spans="1:7" x14ac:dyDescent="0.2">
      <c r="A24" s="10" t="s">
        <v>11</v>
      </c>
      <c r="B24" s="75">
        <v>60329</v>
      </c>
      <c r="C24" s="75">
        <v>24209</v>
      </c>
      <c r="D24" s="75">
        <v>2289</v>
      </c>
      <c r="E24" s="21">
        <v>86827</v>
      </c>
      <c r="F24" s="19">
        <v>9510.24</v>
      </c>
      <c r="G24" s="57"/>
    </row>
    <row r="25" spans="1:7" x14ac:dyDescent="0.2">
      <c r="A25" s="10" t="s">
        <v>10</v>
      </c>
      <c r="B25" s="75">
        <v>19991</v>
      </c>
      <c r="C25" s="75">
        <v>7848</v>
      </c>
      <c r="D25" s="75">
        <v>1430</v>
      </c>
      <c r="E25" s="21">
        <v>29269</v>
      </c>
      <c r="F25" s="19">
        <v>5507.59</v>
      </c>
      <c r="G25" s="57"/>
    </row>
    <row r="26" spans="1:7" x14ac:dyDescent="0.2">
      <c r="A26" s="10" t="s">
        <v>9</v>
      </c>
      <c r="B26" s="75" t="s">
        <v>54</v>
      </c>
      <c r="C26" s="75">
        <v>25095</v>
      </c>
      <c r="D26" s="75">
        <v>3564</v>
      </c>
      <c r="E26" s="21">
        <v>28659</v>
      </c>
      <c r="F26" s="19">
        <v>9040.24</v>
      </c>
      <c r="G26" s="57"/>
    </row>
    <row r="27" spans="1:7" x14ac:dyDescent="0.2">
      <c r="A27" s="17" t="s">
        <v>8</v>
      </c>
      <c r="B27" s="72">
        <f>SUM(B24:B26)</f>
        <v>80320</v>
      </c>
      <c r="C27" s="73">
        <v>57152</v>
      </c>
      <c r="D27" s="73">
        <v>7283</v>
      </c>
      <c r="E27" s="73">
        <v>144755</v>
      </c>
      <c r="F27" s="11">
        <f>SUM(F24:F26)</f>
        <v>24058.07</v>
      </c>
      <c r="G27" s="57"/>
    </row>
    <row r="28" spans="1:7" x14ac:dyDescent="0.2">
      <c r="A28" s="10" t="s">
        <v>7</v>
      </c>
      <c r="B28" s="75">
        <v>54624</v>
      </c>
      <c r="C28" s="74">
        <v>701</v>
      </c>
      <c r="D28" s="75">
        <v>3575</v>
      </c>
      <c r="E28" s="21">
        <v>58901</v>
      </c>
      <c r="F28" s="19">
        <v>18014.77</v>
      </c>
      <c r="G28" s="57"/>
    </row>
    <row r="29" spans="1:7" x14ac:dyDescent="0.2">
      <c r="A29" s="10" t="s">
        <v>6</v>
      </c>
      <c r="B29" s="75">
        <v>29291</v>
      </c>
      <c r="C29" s="74">
        <v>0</v>
      </c>
      <c r="D29" s="74">
        <v>163</v>
      </c>
      <c r="E29" s="21">
        <v>29455</v>
      </c>
      <c r="F29" s="19">
        <v>2316.84</v>
      </c>
      <c r="G29" s="57"/>
    </row>
    <row r="30" spans="1:7" x14ac:dyDescent="0.2">
      <c r="A30" s="10" t="s">
        <v>5</v>
      </c>
      <c r="B30" s="75">
        <v>13721</v>
      </c>
      <c r="C30" s="21">
        <v>24529</v>
      </c>
      <c r="D30" s="74">
        <v>640</v>
      </c>
      <c r="E30" s="21">
        <v>38890</v>
      </c>
      <c r="F30" s="19">
        <v>7215.94</v>
      </c>
      <c r="G30" s="57"/>
    </row>
    <row r="31" spans="1:7" x14ac:dyDescent="0.2">
      <c r="A31" s="17" t="s">
        <v>4</v>
      </c>
      <c r="B31" s="72">
        <f>SUM(B28:B30)</f>
        <v>97636</v>
      </c>
      <c r="C31" s="73">
        <v>25230</v>
      </c>
      <c r="D31" s="73">
        <v>4378</v>
      </c>
      <c r="E31" s="73">
        <v>127244</v>
      </c>
      <c r="F31" s="11">
        <f>SUM(F28:F30)</f>
        <v>27547.55</v>
      </c>
      <c r="G31" s="57"/>
    </row>
    <row r="32" spans="1:7" x14ac:dyDescent="0.2">
      <c r="A32" s="18" t="s">
        <v>3</v>
      </c>
      <c r="B32" s="72">
        <f>SUM(B31,B27,B23)</f>
        <v>258174</v>
      </c>
      <c r="C32" s="72">
        <f>SUM(C31,C27,C23)</f>
        <v>192411</v>
      </c>
      <c r="D32" s="72">
        <f>SUM(D31,D27,D23)</f>
        <v>16065</v>
      </c>
      <c r="E32" s="72">
        <f>SUM(E31,E27,E23)</f>
        <v>466651</v>
      </c>
      <c r="F32" s="11">
        <f>F23+F27+F31</f>
        <v>176562.61</v>
      </c>
      <c r="G32" s="57"/>
    </row>
    <row r="33" spans="1:7" x14ac:dyDescent="0.2">
      <c r="A33" s="17" t="s">
        <v>2</v>
      </c>
      <c r="B33" s="72">
        <v>482626</v>
      </c>
      <c r="C33" s="72">
        <f>SUM(C4,C5,C7,C8,C9,C11,C12,C13,C15,C16,C17,C20,C21,C22,C24,C25,C26,C28,C29,C30)</f>
        <v>334496</v>
      </c>
      <c r="D33" s="72">
        <v>29631</v>
      </c>
      <c r="E33" s="72">
        <f>SUM(E32,E19,E6)</f>
        <v>846752</v>
      </c>
      <c r="F33" s="11">
        <f>F19+F32+F6</f>
        <v>421851.69</v>
      </c>
      <c r="G33" s="57"/>
    </row>
    <row r="34" spans="1:7" x14ac:dyDescent="0.2">
      <c r="A34" s="10" t="s">
        <v>1</v>
      </c>
      <c r="B34" s="19"/>
      <c r="C34" s="19"/>
      <c r="D34" s="19"/>
      <c r="E34" s="19"/>
      <c r="F34" s="19"/>
      <c r="G34" s="57"/>
    </row>
    <row r="35" spans="1:7" x14ac:dyDescent="0.2">
      <c r="A35" s="7" t="s">
        <v>0</v>
      </c>
      <c r="B35" s="19">
        <v>482626</v>
      </c>
      <c r="C35" s="21">
        <f>C33-C4</f>
        <v>331898</v>
      </c>
      <c r="D35" s="21">
        <f>D33-D4</f>
        <v>29342</v>
      </c>
      <c r="E35" s="21">
        <f>E33-E4</f>
        <v>843865</v>
      </c>
      <c r="F35" s="21">
        <f>F33-F4</f>
        <v>419438.69</v>
      </c>
      <c r="G35" s="57"/>
    </row>
  </sheetData>
  <mergeCells count="5">
    <mergeCell ref="E2:F2"/>
    <mergeCell ref="A2:A3"/>
    <mergeCell ref="B2:B3"/>
    <mergeCell ref="C2:C3"/>
    <mergeCell ref="D2:D3"/>
  </mergeCells>
  <pageMargins left="0.74803149606299213" right="0.74803149606299213" top="0.6692913385826772" bottom="1.4173228346456694" header="0.51181102362204722" footer="1.1023622047244095"/>
  <pageSetup paperSize="9" orientation="portrait" cellComments="atEnd" r:id="rId1"/>
  <headerFooter alignWithMargins="0">
    <oddFooter>&amp;L&amp;"Arial CE,Félkövér"&amp;9 116&amp;8 | KÖRNYEZET &amp;R&amp;D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E15618-BD9E-4B5C-AF7C-75B732DCF3E7}">
  <dimension ref="A1:G35"/>
  <sheetViews>
    <sheetView workbookViewId="0"/>
  </sheetViews>
  <sheetFormatPr defaultRowHeight="11.25" x14ac:dyDescent="0.2"/>
  <cols>
    <col min="1" max="1" width="21.7109375" style="1" customWidth="1"/>
    <col min="2" max="6" width="13" style="1" customWidth="1"/>
    <col min="7" max="16384" width="9.140625" style="1"/>
  </cols>
  <sheetData>
    <row r="1" spans="1:7" ht="12" thickBot="1" x14ac:dyDescent="0.25">
      <c r="A1" s="71" t="s">
        <v>93</v>
      </c>
      <c r="B1" s="70"/>
      <c r="C1" s="70"/>
      <c r="D1" s="70"/>
      <c r="E1" s="70"/>
      <c r="F1" s="69"/>
    </row>
    <row r="2" spans="1:7" ht="13.5" customHeight="1" x14ac:dyDescent="0.2">
      <c r="A2" s="81" t="s">
        <v>52</v>
      </c>
      <c r="B2" s="80" t="s">
        <v>92</v>
      </c>
      <c r="C2" s="80" t="s">
        <v>91</v>
      </c>
      <c r="D2" s="80" t="s">
        <v>2</v>
      </c>
      <c r="E2" s="96" t="s">
        <v>90</v>
      </c>
      <c r="F2" s="86" t="s">
        <v>89</v>
      </c>
    </row>
    <row r="3" spans="1:7" ht="13.5" customHeight="1" x14ac:dyDescent="0.2">
      <c r="A3" s="83"/>
      <c r="B3" s="84" t="s">
        <v>88</v>
      </c>
      <c r="C3" s="84"/>
      <c r="D3" s="84"/>
      <c r="E3" s="84"/>
      <c r="F3" s="89"/>
    </row>
    <row r="4" spans="1:7" x14ac:dyDescent="0.2">
      <c r="A4" s="1" t="s">
        <v>31</v>
      </c>
      <c r="B4" s="57">
        <v>50967.667000000001</v>
      </c>
      <c r="C4" s="57">
        <v>3785.6849999999999</v>
      </c>
      <c r="D4" s="57">
        <v>54753.351999999999</v>
      </c>
      <c r="E4" s="57">
        <v>63812.809000000001</v>
      </c>
      <c r="F4" s="57">
        <v>29598.349300000002</v>
      </c>
      <c r="G4" s="57"/>
    </row>
    <row r="5" spans="1:7" x14ac:dyDescent="0.2">
      <c r="A5" s="10" t="s">
        <v>30</v>
      </c>
      <c r="B5" s="57">
        <v>17432.705999999998</v>
      </c>
      <c r="C5" s="57">
        <v>817.96</v>
      </c>
      <c r="D5" s="57">
        <v>18250.665999999997</v>
      </c>
      <c r="E5" s="57">
        <v>10636.347</v>
      </c>
      <c r="F5" s="57">
        <v>6004.1491999999998</v>
      </c>
      <c r="G5" s="57"/>
    </row>
    <row r="6" spans="1:7" x14ac:dyDescent="0.2">
      <c r="A6" s="18" t="s">
        <v>29</v>
      </c>
      <c r="B6" s="72">
        <v>68400.372999999992</v>
      </c>
      <c r="C6" s="72">
        <v>4603.6450000000004</v>
      </c>
      <c r="D6" s="72">
        <v>73004.017999999996</v>
      </c>
      <c r="E6" s="72">
        <v>74449.156000000003</v>
      </c>
      <c r="F6" s="72">
        <v>35602.498500000002</v>
      </c>
      <c r="G6" s="57"/>
    </row>
    <row r="7" spans="1:7" x14ac:dyDescent="0.2">
      <c r="A7" s="10" t="s">
        <v>28</v>
      </c>
      <c r="B7" s="57">
        <v>1442.431</v>
      </c>
      <c r="C7" s="57">
        <v>623.00300000000004</v>
      </c>
      <c r="D7" s="57">
        <v>2065.4340000000002</v>
      </c>
      <c r="E7" s="57">
        <v>7326.2280000000001</v>
      </c>
      <c r="F7" s="57">
        <v>4175.0190000000002</v>
      </c>
      <c r="G7" s="57"/>
    </row>
    <row r="8" spans="1:7" x14ac:dyDescent="0.2">
      <c r="A8" s="10" t="s">
        <v>27</v>
      </c>
      <c r="B8" s="57">
        <v>859.45899999999995</v>
      </c>
      <c r="C8" s="57">
        <v>55.62</v>
      </c>
      <c r="D8" s="57">
        <v>915.07899999999995</v>
      </c>
      <c r="E8" s="57">
        <v>3832.2959999999998</v>
      </c>
      <c r="F8" s="57">
        <v>2565.0528999999997</v>
      </c>
      <c r="G8" s="57"/>
    </row>
    <row r="9" spans="1:7" x14ac:dyDescent="0.2">
      <c r="A9" s="10" t="s">
        <v>26</v>
      </c>
      <c r="B9" s="57">
        <v>1073.3320000000001</v>
      </c>
      <c r="C9" s="57">
        <v>247.423</v>
      </c>
      <c r="D9" s="57">
        <v>1320.7550000000001</v>
      </c>
      <c r="E9" s="57">
        <v>5760.4309999999996</v>
      </c>
      <c r="F9" s="57">
        <v>1501.3209999999999</v>
      </c>
      <c r="G9" s="57"/>
    </row>
    <row r="10" spans="1:7" x14ac:dyDescent="0.2">
      <c r="A10" s="17" t="s">
        <v>25</v>
      </c>
      <c r="B10" s="72">
        <v>3375.2219999999998</v>
      </c>
      <c r="C10" s="72">
        <v>926.04600000000005</v>
      </c>
      <c r="D10" s="72">
        <v>4301.268</v>
      </c>
      <c r="E10" s="72">
        <v>16918.954999999998</v>
      </c>
      <c r="F10" s="72">
        <v>8241.3928999999989</v>
      </c>
      <c r="G10" s="57"/>
    </row>
    <row r="11" spans="1:7" x14ac:dyDescent="0.2">
      <c r="A11" s="10" t="s">
        <v>24</v>
      </c>
      <c r="B11" s="57">
        <v>1638.72</v>
      </c>
      <c r="C11" s="57">
        <v>1539.566</v>
      </c>
      <c r="D11" s="57">
        <v>3178.2860000000001</v>
      </c>
      <c r="E11" s="57">
        <v>8250.6839999999993</v>
      </c>
      <c r="F11" s="57">
        <v>3851.3535999999999</v>
      </c>
      <c r="G11" s="57"/>
    </row>
    <row r="12" spans="1:7" x14ac:dyDescent="0.2">
      <c r="A12" s="10" t="s">
        <v>23</v>
      </c>
      <c r="B12" s="57">
        <v>1691.8140000000001</v>
      </c>
      <c r="C12" s="57">
        <v>706.28499999999997</v>
      </c>
      <c r="D12" s="57">
        <v>2398.0990000000002</v>
      </c>
      <c r="E12" s="57">
        <v>3263.4270000000001</v>
      </c>
      <c r="F12" s="57">
        <v>1747.1904</v>
      </c>
      <c r="G12" s="57"/>
    </row>
    <row r="13" spans="1:7" x14ac:dyDescent="0.2">
      <c r="A13" s="10" t="s">
        <v>22</v>
      </c>
      <c r="B13" s="57">
        <v>419.07400000000001</v>
      </c>
      <c r="C13" s="57">
        <v>88.091999999999999</v>
      </c>
      <c r="D13" s="57">
        <v>507.166</v>
      </c>
      <c r="E13" s="57">
        <v>4882.9480000000003</v>
      </c>
      <c r="F13" s="57">
        <v>1060.7671</v>
      </c>
      <c r="G13" s="57"/>
    </row>
    <row r="14" spans="1:7" x14ac:dyDescent="0.2">
      <c r="A14" s="17" t="s">
        <v>21</v>
      </c>
      <c r="B14" s="72">
        <v>3749.6080000000002</v>
      </c>
      <c r="C14" s="72">
        <v>2333.9430000000002</v>
      </c>
      <c r="D14" s="72">
        <v>6083.5510000000004</v>
      </c>
      <c r="E14" s="72">
        <v>16397.059000000001</v>
      </c>
      <c r="F14" s="72">
        <v>6659.3110999999999</v>
      </c>
      <c r="G14" s="57"/>
    </row>
    <row r="15" spans="1:7" x14ac:dyDescent="0.2">
      <c r="A15" s="10" t="s">
        <v>20</v>
      </c>
      <c r="B15" s="57">
        <v>1112.356</v>
      </c>
      <c r="C15" s="57">
        <v>303.30399999999997</v>
      </c>
      <c r="D15" s="57">
        <v>1415.66</v>
      </c>
      <c r="E15" s="57">
        <v>3202.6880000000001</v>
      </c>
      <c r="F15" s="57">
        <v>1502.8724</v>
      </c>
      <c r="G15" s="57"/>
    </row>
    <row r="16" spans="1:7" x14ac:dyDescent="0.2">
      <c r="A16" s="10" t="s">
        <v>19</v>
      </c>
      <c r="B16" s="57">
        <v>6695.9539999999997</v>
      </c>
      <c r="C16" s="57">
        <v>54.281999999999996</v>
      </c>
      <c r="D16" s="57">
        <v>6750.2359999999999</v>
      </c>
      <c r="E16" s="57">
        <v>11926.073</v>
      </c>
      <c r="F16" s="57">
        <v>1244.3795</v>
      </c>
      <c r="G16" s="57"/>
    </row>
    <row r="17" spans="1:7" x14ac:dyDescent="0.2">
      <c r="A17" s="10" t="s">
        <v>18</v>
      </c>
      <c r="B17" s="57">
        <v>980.28099999999995</v>
      </c>
      <c r="C17" s="57">
        <v>636.16</v>
      </c>
      <c r="D17" s="57">
        <v>1616.4409999999998</v>
      </c>
      <c r="E17" s="57">
        <v>657.23900000000003</v>
      </c>
      <c r="F17" s="57">
        <v>1177.2029</v>
      </c>
      <c r="G17" s="57"/>
    </row>
    <row r="18" spans="1:7" x14ac:dyDescent="0.2">
      <c r="A18" s="17" t="s">
        <v>17</v>
      </c>
      <c r="B18" s="72">
        <v>8788.5910000000003</v>
      </c>
      <c r="C18" s="72">
        <v>993.74599999999987</v>
      </c>
      <c r="D18" s="72">
        <v>9782.3369999999995</v>
      </c>
      <c r="E18" s="72">
        <v>15786</v>
      </c>
      <c r="F18" s="72">
        <v>3924.4548000000004</v>
      </c>
      <c r="G18" s="57"/>
    </row>
    <row r="19" spans="1:7" x14ac:dyDescent="0.2">
      <c r="A19" s="18" t="s">
        <v>16</v>
      </c>
      <c r="B19" s="72">
        <v>15913.421</v>
      </c>
      <c r="C19" s="72">
        <v>4253.7350000000006</v>
      </c>
      <c r="D19" s="72">
        <v>20167.155999999999</v>
      </c>
      <c r="E19" s="72">
        <v>49102.013999999996</v>
      </c>
      <c r="F19" s="72">
        <v>18825.158799999997</v>
      </c>
      <c r="G19" s="57"/>
    </row>
    <row r="20" spans="1:7" x14ac:dyDescent="0.2">
      <c r="A20" s="10" t="s">
        <v>15</v>
      </c>
      <c r="B20" s="57">
        <v>1981.42</v>
      </c>
      <c r="C20" s="57">
        <v>461.81700000000001</v>
      </c>
      <c r="D20" s="57">
        <v>2443.2370000000001</v>
      </c>
      <c r="E20" s="57">
        <v>12181.162</v>
      </c>
      <c r="F20" s="57">
        <v>3640.4623999999999</v>
      </c>
      <c r="G20" s="57"/>
    </row>
    <row r="21" spans="1:7" x14ac:dyDescent="0.2">
      <c r="A21" s="10" t="s">
        <v>14</v>
      </c>
      <c r="B21" s="57">
        <v>1896.61</v>
      </c>
      <c r="C21" s="57">
        <v>144.46299999999999</v>
      </c>
      <c r="D21" s="57">
        <v>2041.0729999999999</v>
      </c>
      <c r="E21" s="57">
        <v>4306.1989999999996</v>
      </c>
      <c r="F21" s="57">
        <v>1106.6576</v>
      </c>
      <c r="G21" s="57"/>
    </row>
    <row r="22" spans="1:7" x14ac:dyDescent="0.2">
      <c r="A22" s="10" t="s">
        <v>13</v>
      </c>
      <c r="B22" s="57">
        <v>617.89499999999998</v>
      </c>
      <c r="C22" s="57">
        <v>11.193</v>
      </c>
      <c r="D22" s="57">
        <v>629.08799999999997</v>
      </c>
      <c r="E22" s="57">
        <v>690.38099999999997</v>
      </c>
      <c r="F22" s="57">
        <v>385.28100000000001</v>
      </c>
      <c r="G22" s="57"/>
    </row>
    <row r="23" spans="1:7" x14ac:dyDescent="0.2">
      <c r="A23" s="17" t="s">
        <v>12</v>
      </c>
      <c r="B23" s="72">
        <v>4495.9249999999993</v>
      </c>
      <c r="C23" s="72">
        <v>617.47299999999996</v>
      </c>
      <c r="D23" s="72">
        <v>5113.3979999999992</v>
      </c>
      <c r="E23" s="72">
        <v>17177.742000000002</v>
      </c>
      <c r="F23" s="72">
        <v>5132.4009999999998</v>
      </c>
      <c r="G23" s="57"/>
    </row>
    <row r="24" spans="1:7" x14ac:dyDescent="0.2">
      <c r="A24" s="10" t="s">
        <v>11</v>
      </c>
      <c r="B24" s="57">
        <v>4629.7139999999999</v>
      </c>
      <c r="C24" s="57">
        <v>1050.615</v>
      </c>
      <c r="D24" s="57">
        <v>5680.3289999999997</v>
      </c>
      <c r="E24" s="57">
        <v>6487.5590000000002</v>
      </c>
      <c r="F24" s="57">
        <v>3421.0794999999998</v>
      </c>
      <c r="G24" s="57"/>
    </row>
    <row r="25" spans="1:7" x14ac:dyDescent="0.2">
      <c r="A25" s="10" t="s">
        <v>10</v>
      </c>
      <c r="B25" s="57">
        <v>760.36300000000006</v>
      </c>
      <c r="C25" s="57">
        <v>188.82400000000001</v>
      </c>
      <c r="D25" s="57">
        <v>949.18700000000013</v>
      </c>
      <c r="E25" s="57">
        <v>2067.6709999999998</v>
      </c>
      <c r="F25" s="57">
        <v>1242.8428999999999</v>
      </c>
      <c r="G25" s="57"/>
    </row>
    <row r="26" spans="1:7" x14ac:dyDescent="0.2">
      <c r="A26" s="10" t="s">
        <v>9</v>
      </c>
      <c r="B26" s="57">
        <v>246.06399999999999</v>
      </c>
      <c r="C26" s="57">
        <v>6.5229999999999997</v>
      </c>
      <c r="D26" s="57">
        <v>252.58699999999999</v>
      </c>
      <c r="E26" s="57">
        <v>3093.5439999999999</v>
      </c>
      <c r="F26" s="57">
        <v>1703.0233000000001</v>
      </c>
      <c r="G26" s="57"/>
    </row>
    <row r="27" spans="1:7" x14ac:dyDescent="0.2">
      <c r="A27" s="17" t="s">
        <v>8</v>
      </c>
      <c r="B27" s="72">
        <v>5636.1410000000005</v>
      </c>
      <c r="C27" s="72">
        <v>1245.962</v>
      </c>
      <c r="D27" s="72">
        <v>6882.1029999999992</v>
      </c>
      <c r="E27" s="72">
        <v>11648.773999999999</v>
      </c>
      <c r="F27" s="72">
        <v>6366.9456999999993</v>
      </c>
      <c r="G27" s="57"/>
    </row>
    <row r="28" spans="1:7" x14ac:dyDescent="0.2">
      <c r="A28" s="10" t="s">
        <v>7</v>
      </c>
      <c r="B28" s="57">
        <v>2943.7649999999999</v>
      </c>
      <c r="C28" s="57">
        <v>341.10399999999998</v>
      </c>
      <c r="D28" s="57">
        <v>3284.8689999999997</v>
      </c>
      <c r="E28" s="57">
        <v>3427.6320000000001</v>
      </c>
      <c r="F28" s="57">
        <v>2401.5574999999999</v>
      </c>
      <c r="G28" s="57"/>
    </row>
    <row r="29" spans="1:7" x14ac:dyDescent="0.2">
      <c r="A29" s="10" t="s">
        <v>6</v>
      </c>
      <c r="B29" s="57">
        <v>3926.4209999999998</v>
      </c>
      <c r="C29" s="57">
        <v>6.1230000000000002</v>
      </c>
      <c r="D29" s="57">
        <v>3932.5439999999999</v>
      </c>
      <c r="E29" s="57">
        <v>3454.114</v>
      </c>
      <c r="F29" s="57">
        <v>1402.268</v>
      </c>
      <c r="G29" s="57"/>
    </row>
    <row r="30" spans="1:7" x14ac:dyDescent="0.2">
      <c r="A30" s="10" t="s">
        <v>5</v>
      </c>
      <c r="B30" s="57">
        <v>2423.3820000000001</v>
      </c>
      <c r="C30" s="57">
        <v>88.492000000000004</v>
      </c>
      <c r="D30" s="57">
        <v>2511.8740000000003</v>
      </c>
      <c r="E30" s="57">
        <v>8862.9249999999993</v>
      </c>
      <c r="F30" s="57">
        <v>4057.6493999999998</v>
      </c>
      <c r="G30" s="57"/>
    </row>
    <row r="31" spans="1:7" x14ac:dyDescent="0.2">
      <c r="A31" s="17" t="s">
        <v>4</v>
      </c>
      <c r="B31" s="72">
        <v>9293.5679999999993</v>
      </c>
      <c r="C31" s="72">
        <v>435.71899999999999</v>
      </c>
      <c r="D31" s="72">
        <v>9729.2870000000003</v>
      </c>
      <c r="E31" s="72">
        <v>15744.670999999998</v>
      </c>
      <c r="F31" s="72">
        <v>7861.4748999999993</v>
      </c>
      <c r="G31" s="57"/>
    </row>
    <row r="32" spans="1:7" x14ac:dyDescent="0.2">
      <c r="A32" s="18" t="s">
        <v>3</v>
      </c>
      <c r="B32" s="72">
        <v>19425.633999999998</v>
      </c>
      <c r="C32" s="72">
        <v>2299.154</v>
      </c>
      <c r="D32" s="72">
        <v>21724.788</v>
      </c>
      <c r="E32" s="72">
        <v>44571.187000000005</v>
      </c>
      <c r="F32" s="72">
        <v>19360.821599999996</v>
      </c>
      <c r="G32" s="57"/>
    </row>
    <row r="33" spans="1:7" x14ac:dyDescent="0.2">
      <c r="A33" s="17" t="s">
        <v>2</v>
      </c>
      <c r="B33" s="72">
        <v>103739.42799999999</v>
      </c>
      <c r="C33" s="72">
        <v>11156.533999999998</v>
      </c>
      <c r="D33" s="72">
        <v>114895.962</v>
      </c>
      <c r="E33" s="72">
        <v>168122.35699999999</v>
      </c>
      <c r="F33" s="72">
        <v>73788.478899999987</v>
      </c>
      <c r="G33" s="57"/>
    </row>
    <row r="34" spans="1:7" x14ac:dyDescent="0.2">
      <c r="A34" s="10" t="s">
        <v>1</v>
      </c>
      <c r="B34" s="19"/>
      <c r="C34" s="19"/>
      <c r="D34" s="19"/>
      <c r="E34" s="19"/>
      <c r="F34" s="19"/>
      <c r="G34" s="57"/>
    </row>
    <row r="35" spans="1:7" x14ac:dyDescent="0.2">
      <c r="A35" s="7" t="s">
        <v>0</v>
      </c>
      <c r="B35" s="19">
        <v>52771.760999999984</v>
      </c>
      <c r="C35" s="19">
        <v>7370.8489999999983</v>
      </c>
      <c r="D35" s="19">
        <v>60142.61</v>
      </c>
      <c r="E35" s="19">
        <v>104309.54799999998</v>
      </c>
      <c r="F35" s="19">
        <v>44190.129599999986</v>
      </c>
      <c r="G35" s="57"/>
    </row>
  </sheetData>
  <mergeCells count="4">
    <mergeCell ref="A2:A3"/>
    <mergeCell ref="E2:E3"/>
    <mergeCell ref="F2:F3"/>
    <mergeCell ref="B3:D3"/>
  </mergeCells>
  <pageMargins left="0.74803149606299213" right="0.74803149606299213" top="0.6692913385826772" bottom="1.4173228346456694" header="0.51181102362204722" footer="1.1023622047244095"/>
  <pageSetup paperSize="9" orientation="portrait" cellComments="atEnd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6</vt:i4>
      </vt:variant>
    </vt:vector>
  </HeadingPairs>
  <TitlesOfParts>
    <vt:vector size="6" baseType="lpstr">
      <vt:lpstr>Table of Contents</vt:lpstr>
      <vt:lpstr>6.1.</vt:lpstr>
      <vt:lpstr>6.2.</vt:lpstr>
      <vt:lpstr>6.3.</vt:lpstr>
      <vt:lpstr>6.4.</vt:lpstr>
      <vt:lpstr>6.5.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2025-02-05T17:30:00Z</dcterms:created>
  <dcterms:modified xsi:type="dcterms:W3CDTF">2025-02-05T17:30:45Z</dcterms:modified>
</cp:coreProperties>
</file>